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" windowWidth="23256" windowHeight="10032" tabRatio="906"/>
  </bookViews>
  <sheets>
    <sheet name="Pagfcanc1" sheetId="77" r:id="rId1"/>
    <sheet name="Pagfcanc2" sheetId="76" r:id="rId2"/>
    <sheet name="Pagfcanc3" sheetId="75" r:id="rId3"/>
    <sheet name="pagfcanc4" sheetId="74" r:id="rId4"/>
    <sheet name="pagfcanc5" sheetId="73" r:id="rId5"/>
    <sheet name="pagfcanc6" sheetId="72" r:id="rId6"/>
    <sheet name="pagfcanc7" sheetId="71" r:id="rId7"/>
    <sheet name="pagfcanc9" sheetId="70" r:id="rId8"/>
    <sheet name="pagfcanc10" sheetId="69" r:id="rId9"/>
    <sheet name="pagfcanc11" sheetId="68" r:id="rId10"/>
    <sheet name="pagfcanc12" sheetId="67" r:id="rId11"/>
    <sheet name="Pagfcanc13" sheetId="66" r:id="rId12"/>
    <sheet name="pagfcanc14" sheetId="65" r:id="rId13"/>
    <sheet name="pagfcanc15" sheetId="64" r:id="rId14"/>
    <sheet name="pagfcanc16" sheetId="63" r:id="rId15"/>
    <sheet name="pagfcanc17" sheetId="62" r:id="rId16"/>
    <sheet name="pagfcanc18" sheetId="61" r:id="rId17"/>
    <sheet name="pagfcanc19" sheetId="60" r:id="rId18"/>
    <sheet name="pagfcanc20" sheetId="59" r:id="rId19"/>
    <sheet name="pagfcanc21" sheetId="58" r:id="rId20"/>
    <sheet name="pagfcanc22" sheetId="57" r:id="rId21"/>
    <sheet name="pagfcanc23" sheetId="56" r:id="rId22"/>
    <sheet name="pagfcanc24" sheetId="55" r:id="rId23"/>
    <sheet name="pagfcanc25" sheetId="54" r:id="rId24"/>
    <sheet name="pagfcanc26" sheetId="53" r:id="rId25"/>
    <sheet name="pagfcanc27" sheetId="52" r:id="rId26"/>
    <sheet name="pagfcanc28" sheetId="51" r:id="rId27"/>
    <sheet name="pagfcanc29" sheetId="50" r:id="rId28"/>
    <sheet name="pagfcanc30" sheetId="49" r:id="rId29"/>
    <sheet name="pagfcanc31" sheetId="48" r:id="rId30"/>
    <sheet name="pagfcanc32" sheetId="47" r:id="rId31"/>
    <sheet name="pagfcanc33" sheetId="46" r:id="rId32"/>
    <sheet name="pagfcanc34" sheetId="45" r:id="rId33"/>
    <sheet name="pagfcanc35" sheetId="44" r:id="rId34"/>
    <sheet name="pagfcanc36" sheetId="43" r:id="rId35"/>
    <sheet name="pagfcanc37" sheetId="42" r:id="rId36"/>
    <sheet name="pagfcanc38" sheetId="41" r:id="rId37"/>
    <sheet name="pagfcanc39" sheetId="40" r:id="rId38"/>
    <sheet name="pagfcanc40" sheetId="39" r:id="rId39"/>
    <sheet name="pagfcanc41" sheetId="38" r:id="rId40"/>
    <sheet name="pagfcanc42" sheetId="37" r:id="rId41"/>
    <sheet name="pagfcanc43" sheetId="36" r:id="rId42"/>
    <sheet name="pagfcanc44" sheetId="35" r:id="rId43"/>
    <sheet name="pagfcanc45" sheetId="34" r:id="rId44"/>
    <sheet name="pagfcanc46" sheetId="33" r:id="rId45"/>
    <sheet name="pagfcanc47" sheetId="32" r:id="rId46"/>
    <sheet name="pagfcanc48" sheetId="31" r:id="rId47"/>
    <sheet name="pagfcanc49" sheetId="30" r:id="rId48"/>
    <sheet name="pagfcanc50" sheetId="29" r:id="rId49"/>
    <sheet name="pagfcanc51" sheetId="28" r:id="rId50"/>
    <sheet name="pagfcanc52" sheetId="27" r:id="rId51"/>
    <sheet name="pagfcanc53" sheetId="26" r:id="rId52"/>
    <sheet name="pagfcanc54" sheetId="25" r:id="rId53"/>
    <sheet name="pagfcanc55" sheetId="24" r:id="rId54"/>
    <sheet name="pagfcanc56" sheetId="23" r:id="rId55"/>
    <sheet name="pagfcanc57" sheetId="22" r:id="rId56"/>
    <sheet name="pagfcanc58" sheetId="21" r:id="rId57"/>
    <sheet name="pagfcanc59" sheetId="20" r:id="rId58"/>
    <sheet name="pagfcanc60" sheetId="19" r:id="rId59"/>
    <sheet name="pagfcanc61" sheetId="18" r:id="rId60"/>
    <sheet name="pagfcanc62" sheetId="17" r:id="rId61"/>
    <sheet name="pagfcanc63" sheetId="16" r:id="rId62"/>
    <sheet name="pagfcanc64" sheetId="15" r:id="rId63"/>
    <sheet name="pagfcanc65" sheetId="14" r:id="rId64"/>
    <sheet name="pagfcanc66" sheetId="13" r:id="rId65"/>
    <sheet name="pagfcanc67" sheetId="12" r:id="rId66"/>
    <sheet name="pagfcanc68" sheetId="11" r:id="rId67"/>
    <sheet name="pagfcanc69" sheetId="10" r:id="rId68"/>
    <sheet name="pagfcanc70" sheetId="9" r:id="rId69"/>
    <sheet name="pagfcanc71" sheetId="8" r:id="rId70"/>
    <sheet name="Pagfcanc72" sheetId="7" r:id="rId71"/>
    <sheet name="pagfcanc73" sheetId="6" r:id="rId72"/>
    <sheet name="Pagfcanc74" sheetId="5" r:id="rId73"/>
    <sheet name="Pagfcanc75" sheetId="4" r:id="rId74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pagfcanc15!$A:$B,pagfcanc15!$1:$5</definedName>
    <definedName name="_xlnm.Print_Titles" localSheetId="14">pagfcanc16!$A:$B,pagfcanc16!$1:$5</definedName>
    <definedName name="_xlnm.Print_Titles" localSheetId="15">pagfcanc17!$A:$B,pagfcanc17!$1:$5</definedName>
    <definedName name="_xlnm.Print_Titles" localSheetId="16">pagfcanc18!$A:$B,pagfcanc18!$1:$5</definedName>
    <definedName name="_xlnm.Print_Titles" localSheetId="17">pagfcanc19!$A:$B,pagfcanc19!$1:$5</definedName>
    <definedName name="_xlnm.Print_Titles" localSheetId="18">pagfcanc20!$A:$B,pagfcanc20!$1:$5</definedName>
    <definedName name="_xlnm.Print_Titles" localSheetId="19">pagfcanc21!$A:$B,pagfcanc21!$1:$5</definedName>
    <definedName name="_xlnm.Print_Titles" localSheetId="20">pagfcanc22!$A:$B,pagfcanc22!$1:$5</definedName>
    <definedName name="_xlnm.Print_Titles" localSheetId="21">pagfcanc23!$A:$B,pagfcanc23!$1:$5</definedName>
    <definedName name="_xlnm.Print_Titles" localSheetId="22">pagfcanc24!$A:$B,pagfcanc24!$1:$5</definedName>
    <definedName name="_xlnm.Print_Titles" localSheetId="23">pagfcanc25!$1:$4</definedName>
    <definedName name="_xlnm.Print_Titles" localSheetId="24">pagfcanc26!$1:$4</definedName>
    <definedName name="_xlnm.Print_Titles" localSheetId="25">pagfcanc27!$1:$9</definedName>
    <definedName name="_xlnm.Print_Titles" localSheetId="26">pagfcanc28!$1:$4</definedName>
    <definedName name="_xlnm.Print_Titles" localSheetId="27">pagfcanc29!$1:$4</definedName>
    <definedName name="_xlnm.Print_Titles" localSheetId="28">pagfcanc30!$1:$2</definedName>
    <definedName name="_xlnm.Print_Titles" localSheetId="29">pagfcanc31!$A:$B,pagfcanc31!$1:$5</definedName>
    <definedName name="_xlnm.Print_Titles" localSheetId="30">pagfcanc32!$A:$B,pagfcanc32!$1:$5</definedName>
    <definedName name="_xlnm.Print_Titles" localSheetId="31">pagfcanc33!$A:$B,pagfcanc33!$1:$5</definedName>
    <definedName name="_xlnm.Print_Titles" localSheetId="32">pagfcanc34!$A:$B,pagfcanc34!$1:$5</definedName>
    <definedName name="_xlnm.Print_Titles" localSheetId="33">pagfcanc35!$A:$B,pagfcanc35!$1:$5</definedName>
    <definedName name="_xlnm.Print_Titles" localSheetId="34">pagfcanc36!$A:$B,pagfcanc36!$1:$5</definedName>
    <definedName name="_xlnm.Print_Titles" localSheetId="35">pagfcanc37!$A:$B,pagfcanc37!$1:$5</definedName>
    <definedName name="_xlnm.Print_Titles" localSheetId="36">pagfcanc38!$A:$B,pagfcanc38!$1:$5</definedName>
    <definedName name="_xlnm.Print_Titles" localSheetId="37">pagfcanc39!$A:$B,pagfcanc39!$1:$5</definedName>
    <definedName name="_xlnm.Print_Titles" localSheetId="3">pagfcanc4!$1:$3</definedName>
    <definedName name="_xlnm.Print_Titles" localSheetId="38">pagfcanc40!$A:$B,pagfcanc40!$1:$5</definedName>
    <definedName name="_xlnm.Print_Titles" localSheetId="39">pagfcanc41!$1:$4</definedName>
    <definedName name="_xlnm.Print_Titles" localSheetId="40">pagfcanc42!$1:$4</definedName>
    <definedName name="_xlnm.Print_Titles" localSheetId="41">pagfcanc43!$1:$4</definedName>
    <definedName name="_xlnm.Print_Titles" localSheetId="42">pagfcanc44!$1:$4</definedName>
    <definedName name="_xlnm.Print_Titles" localSheetId="43">pagfcanc45!$1:$4</definedName>
    <definedName name="_xlnm.Print_Titles" localSheetId="44">pagfcanc46!$1:$4</definedName>
    <definedName name="_xlnm.Print_Titles" localSheetId="45">pagfcanc47!$1:$4</definedName>
    <definedName name="_xlnm.Print_Titles" localSheetId="46">pagfcanc48!$A:$B,pagfcanc48!$1:$7</definedName>
    <definedName name="_xlnm.Print_Titles" localSheetId="47">pagfcanc49!$A:$B,pagfcanc49!$1:$7</definedName>
    <definedName name="_xlnm.Print_Titles" localSheetId="4">pagfcanc5!$1:$3</definedName>
    <definedName name="_xlnm.Print_Titles" localSheetId="48">pagfcanc50!$A:$B,pagfcanc50!$1:$7</definedName>
    <definedName name="_xlnm.Print_Titles" localSheetId="49">pagfcanc51!$A:$B,pagfcanc51!$1:$7</definedName>
    <definedName name="_xlnm.Print_Titles" localSheetId="50">pagfcanc52!$A:$B,pagfcanc52!$1:$7</definedName>
    <definedName name="_xlnm.Print_Titles" localSheetId="51">pagfcanc53!$A:$B,pagfcanc53!$1:$7</definedName>
    <definedName name="_xlnm.Print_Titles" localSheetId="52">pagfcanc54!$A:$B,pagfcanc54!$1:$7</definedName>
    <definedName name="_xlnm.Print_Titles" localSheetId="53">pagfcanc55!$A:$B,pagfcanc55!$1:$7</definedName>
    <definedName name="_xlnm.Print_Titles" localSheetId="54">pagfcanc56!$A:$B,pagfcanc56!$1:$7</definedName>
    <definedName name="_xlnm.Print_Titles" localSheetId="55">pagfcanc57!$A:$B,pagfcanc57!$1:$7</definedName>
    <definedName name="_xlnm.Print_Titles" localSheetId="56">pagfcanc58!$A:$B,pagfcanc58!$1:$7</definedName>
    <definedName name="_xlnm.Print_Titles" localSheetId="57">pagfcanc59!$A:$B,pagfcanc59!$1:$7</definedName>
    <definedName name="_xlnm.Print_Titles" localSheetId="5">pagfcanc6!$1:$2</definedName>
    <definedName name="_xlnm.Print_Titles" localSheetId="58">pagfcanc60!$A:$B,pagfcanc60!$1:$7</definedName>
    <definedName name="_xlnm.Print_Titles" localSheetId="59">pagfcanc61!$A:$B,pagfcanc61!$1:$7</definedName>
    <definedName name="_xlnm.Print_Titles" localSheetId="60">pagfcanc62!$A:$B,pagfcanc62!$1:$7</definedName>
    <definedName name="_xlnm.Print_Titles" localSheetId="61">pagfcanc63!$A:$B,pagfcanc63!$1:$7</definedName>
    <definedName name="_xlnm.Print_Titles" localSheetId="62">pagfcanc64!$A:$B,pagfcanc64!$1:$7</definedName>
    <definedName name="_xlnm.Print_Titles" localSheetId="63">pagfcanc65!$A:$B,pagfcanc65!$1:$7</definedName>
    <definedName name="_xlnm.Print_Titles" localSheetId="64">pagfcanc66!$A:$B,pagfcanc66!$1:$7</definedName>
    <definedName name="_xlnm.Print_Titles" localSheetId="65">pagfcanc67!$A:$B,pagfcanc67!$1:$7</definedName>
    <definedName name="_xlnm.Print_Titles" localSheetId="66">pagfcanc68!$A:$B,pagfcanc68!$1:$3</definedName>
    <definedName name="_xlnm.Print_Titles" localSheetId="67">pagfcanc69!$1:$5</definedName>
    <definedName name="_xlnm.Print_Titles" localSheetId="6">pagfcanc7!$1:$2</definedName>
    <definedName name="_xlnm.Print_Titles" localSheetId="68">pagfcanc70!$1:$5</definedName>
    <definedName name="_xlnm.Print_Titles" localSheetId="69">pagfcanc71!$1:$5</definedName>
    <definedName name="_xlnm.Print_Titles" localSheetId="71">pagfcanc73!$1:$3</definedName>
    <definedName name="_xlnm.Print_Titles" localSheetId="72">Pagfcanc74!$1:$5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 localSheetId="70">#REF!</definedName>
    <definedName name="p4v3" localSheetId="72">#REF!</definedName>
    <definedName name="p4v3" localSheetId="73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 localSheetId="70">#REF!</definedName>
    <definedName name="p4v6" localSheetId="72">#REF!</definedName>
    <definedName name="p4v6" localSheetId="73">#REF!</definedName>
    <definedName name="p4v6">#REF!</definedName>
    <definedName name="p5v1">#REF!</definedName>
    <definedName name="p5v2">#REF!</definedName>
    <definedName name="p5v3" localSheetId="11">#REF!</definedName>
    <definedName name="p5v3" localSheetId="70">#REF!</definedName>
    <definedName name="p5v3" localSheetId="72">#REF!</definedName>
    <definedName name="p5v3" localSheetId="73">#REF!</definedName>
    <definedName name="p5v3">#REF!</definedName>
    <definedName name="p5v6" localSheetId="11">#REF!</definedName>
    <definedName name="p5v6" localSheetId="70">#REF!</definedName>
    <definedName name="p5v6" localSheetId="72">#REF!</definedName>
    <definedName name="p5v6" localSheetId="7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  <definedName name="_xlnm.Print_Area" localSheetId="2">Pagfcanc3!#REF!</definedName>
  </definedNames>
  <calcPr calcId="144525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M10" i="71"/>
  <c r="P10" i="71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G10" i="71" s="1"/>
  <c r="H11" i="71"/>
  <c r="H10" i="71" s="1"/>
  <c r="I11" i="71"/>
  <c r="I10" i="71" s="1"/>
  <c r="J11" i="71"/>
  <c r="J10" i="71" s="1"/>
  <c r="L11" i="71"/>
  <c r="L10" i="71" s="1"/>
  <c r="M11" i="71"/>
  <c r="N11" i="71"/>
  <c r="N10" i="71" s="1"/>
  <c r="O11" i="71"/>
  <c r="O10" i="71" s="1"/>
  <c r="P11" i="7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C7" i="69"/>
  <c r="E7" i="69"/>
  <c r="C18" i="69"/>
  <c r="E18" i="69"/>
  <c r="C25" i="69"/>
  <c r="C35" i="69" s="1"/>
  <c r="E25" i="69"/>
  <c r="C26" i="69" s="1"/>
  <c r="C29" i="69"/>
  <c r="E29" i="69"/>
  <c r="C30" i="69"/>
  <c r="I9" i="64"/>
  <c r="I10" i="64"/>
  <c r="I11" i="64"/>
  <c r="I12" i="64"/>
  <c r="I14" i="64"/>
  <c r="I15" i="64"/>
  <c r="I16" i="64"/>
  <c r="I17" i="64"/>
  <c r="I19" i="64"/>
  <c r="I20" i="64"/>
  <c r="I21" i="64"/>
  <c r="I22" i="64"/>
  <c r="I9" i="63"/>
  <c r="I10" i="63"/>
  <c r="I11" i="63"/>
  <c r="I12" i="63"/>
  <c r="I14" i="63"/>
  <c r="I15" i="63"/>
  <c r="I16" i="63"/>
  <c r="I17" i="63"/>
  <c r="I19" i="63"/>
  <c r="I20" i="63"/>
  <c r="I21" i="63"/>
  <c r="I22" i="63"/>
  <c r="J9" i="62"/>
  <c r="J10" i="62"/>
  <c r="J11" i="62"/>
  <c r="J12" i="62"/>
  <c r="J14" i="62"/>
  <c r="J15" i="62"/>
  <c r="J16" i="62"/>
  <c r="J17" i="62"/>
  <c r="J19" i="62"/>
  <c r="J20" i="62"/>
  <c r="J21" i="62"/>
  <c r="J22" i="62"/>
  <c r="J9" i="61"/>
  <c r="J10" i="61"/>
  <c r="J11" i="61"/>
  <c r="J12" i="61"/>
  <c r="J14" i="61"/>
  <c r="J15" i="61"/>
  <c r="J16" i="61"/>
  <c r="J17" i="61"/>
  <c r="J19" i="61"/>
  <c r="J20" i="61"/>
  <c r="J21" i="61"/>
  <c r="J22" i="61"/>
  <c r="I9" i="60"/>
  <c r="I10" i="60"/>
  <c r="I11" i="60"/>
  <c r="I12" i="60"/>
  <c r="I14" i="60"/>
  <c r="I15" i="60"/>
  <c r="I16" i="60"/>
  <c r="I17" i="60"/>
  <c r="I19" i="60"/>
  <c r="I20" i="60"/>
  <c r="I21" i="60"/>
  <c r="I22" i="60"/>
  <c r="L9" i="59"/>
  <c r="L10" i="59"/>
  <c r="L11" i="59"/>
  <c r="L12" i="59"/>
  <c r="L14" i="59"/>
  <c r="L15" i="59"/>
  <c r="L16" i="59"/>
  <c r="L17" i="59"/>
  <c r="L19" i="59"/>
  <c r="L20" i="59"/>
  <c r="L21" i="59"/>
  <c r="L22" i="59"/>
  <c r="H9" i="58"/>
  <c r="H10" i="58"/>
  <c r="H11" i="58"/>
  <c r="H12" i="58"/>
  <c r="H14" i="58"/>
  <c r="H15" i="58"/>
  <c r="H16" i="58"/>
  <c r="H17" i="58"/>
  <c r="H19" i="58"/>
  <c r="H20" i="58"/>
  <c r="H21" i="58"/>
  <c r="H22" i="58"/>
  <c r="M9" i="57"/>
  <c r="M10" i="57"/>
  <c r="M11" i="57"/>
  <c r="M12" i="57"/>
  <c r="M14" i="57"/>
  <c r="M15" i="57"/>
  <c r="M16" i="57"/>
  <c r="M17" i="57"/>
  <c r="M19" i="57"/>
  <c r="M20" i="57"/>
  <c r="M21" i="57"/>
  <c r="M22" i="57"/>
  <c r="K9" i="56"/>
  <c r="K10" i="56"/>
  <c r="K11" i="56"/>
  <c r="K12" i="56"/>
  <c r="K14" i="56"/>
  <c r="K15" i="56"/>
  <c r="K16" i="56"/>
  <c r="K17" i="56"/>
  <c r="K19" i="56"/>
  <c r="K20" i="56"/>
  <c r="K21" i="56"/>
  <c r="K22" i="56"/>
  <c r="M9" i="55"/>
  <c r="M10" i="55"/>
  <c r="M11" i="55"/>
  <c r="M12" i="55"/>
  <c r="M14" i="55"/>
  <c r="M15" i="55"/>
  <c r="M16" i="55"/>
  <c r="M17" i="55"/>
  <c r="M19" i="55"/>
  <c r="M20" i="55"/>
  <c r="M21" i="55"/>
  <c r="M22" i="55"/>
  <c r="I9" i="48"/>
  <c r="I10" i="48"/>
  <c r="I11" i="48"/>
  <c r="I12" i="48"/>
  <c r="I14" i="48"/>
  <c r="I15" i="48"/>
  <c r="I16" i="48"/>
  <c r="I17" i="48"/>
  <c r="I19" i="48"/>
  <c r="I20" i="48"/>
  <c r="I21" i="48"/>
  <c r="I22" i="48"/>
  <c r="I9" i="47"/>
  <c r="I10" i="47"/>
  <c r="I11" i="47"/>
  <c r="I12" i="47"/>
  <c r="I14" i="47"/>
  <c r="I15" i="47"/>
  <c r="I16" i="47"/>
  <c r="I17" i="47"/>
  <c r="I19" i="47"/>
  <c r="I20" i="47"/>
  <c r="I21" i="47"/>
  <c r="I22" i="47"/>
  <c r="J9" i="46"/>
  <c r="J10" i="46"/>
  <c r="J11" i="46"/>
  <c r="J12" i="46"/>
  <c r="J14" i="46"/>
  <c r="J15" i="46"/>
  <c r="J16" i="46"/>
  <c r="J17" i="46"/>
  <c r="J19" i="46"/>
  <c r="J20" i="46"/>
  <c r="J21" i="46"/>
  <c r="J22" i="46"/>
  <c r="J9" i="45"/>
  <c r="J10" i="45"/>
  <c r="J11" i="45"/>
  <c r="J12" i="45"/>
  <c r="J14" i="45"/>
  <c r="J15" i="45"/>
  <c r="J16" i="45"/>
  <c r="J17" i="45"/>
  <c r="J19" i="45"/>
  <c r="J20" i="45"/>
  <c r="J21" i="45"/>
  <c r="J22" i="45"/>
  <c r="I9" i="44"/>
  <c r="I10" i="44"/>
  <c r="I11" i="44"/>
  <c r="I12" i="44"/>
  <c r="I14" i="44"/>
  <c r="I15" i="44"/>
  <c r="I16" i="44"/>
  <c r="I17" i="44"/>
  <c r="I19" i="44"/>
  <c r="I20" i="44"/>
  <c r="I21" i="44"/>
  <c r="I22" i="44"/>
  <c r="L9" i="43"/>
  <c r="L10" i="43"/>
  <c r="L11" i="43"/>
  <c r="L12" i="43"/>
  <c r="L14" i="43"/>
  <c r="L15" i="43"/>
  <c r="L16" i="43"/>
  <c r="L17" i="43"/>
  <c r="L19" i="43"/>
  <c r="L20" i="43"/>
  <c r="L21" i="43"/>
  <c r="L22" i="43"/>
  <c r="H9" i="42"/>
  <c r="H10" i="42"/>
  <c r="H11" i="42"/>
  <c r="H12" i="42"/>
  <c r="H14" i="42"/>
  <c r="H15" i="42"/>
  <c r="H16" i="42"/>
  <c r="H17" i="42"/>
  <c r="H19" i="42"/>
  <c r="H20" i="42"/>
  <c r="H21" i="42"/>
  <c r="H22" i="42"/>
  <c r="M9" i="41"/>
  <c r="M10" i="41"/>
  <c r="M11" i="41"/>
  <c r="M12" i="41"/>
  <c r="M14" i="41"/>
  <c r="M15" i="41"/>
  <c r="M16" i="41"/>
  <c r="M17" i="41"/>
  <c r="M19" i="41"/>
  <c r="M20" i="41"/>
  <c r="M21" i="41"/>
  <c r="M22" i="41"/>
  <c r="K9" i="40"/>
  <c r="K10" i="40"/>
  <c r="K11" i="40"/>
  <c r="K12" i="40"/>
  <c r="K14" i="40"/>
  <c r="K15" i="40"/>
  <c r="K16" i="40"/>
  <c r="K17" i="40"/>
  <c r="K19" i="40"/>
  <c r="K20" i="40"/>
  <c r="K21" i="40"/>
  <c r="K22" i="40"/>
  <c r="M9" i="39"/>
  <c r="M10" i="39"/>
  <c r="M11" i="39"/>
  <c r="M12" i="39"/>
  <c r="M14" i="39"/>
  <c r="M15" i="39"/>
  <c r="M16" i="39"/>
  <c r="M17" i="39"/>
  <c r="M19" i="39"/>
  <c r="M20" i="39"/>
  <c r="M21" i="39"/>
  <c r="M22" i="39"/>
  <c r="E8" i="8"/>
  <c r="F8" i="8"/>
  <c r="G8" i="8"/>
  <c r="E11" i="8"/>
  <c r="F11" i="8"/>
  <c r="G11" i="8"/>
  <c r="E14" i="8"/>
  <c r="F14" i="8"/>
  <c r="G14" i="8"/>
  <c r="E17" i="8"/>
  <c r="F17" i="8"/>
  <c r="G17" i="8"/>
  <c r="E20" i="8"/>
  <c r="F20" i="8"/>
  <c r="G20" i="8"/>
  <c r="E23" i="8"/>
  <c r="F23" i="8"/>
  <c r="G23" i="8"/>
  <c r="E26" i="8"/>
  <c r="F26" i="8"/>
  <c r="G26" i="8"/>
  <c r="E30" i="8"/>
  <c r="F30" i="8"/>
  <c r="G30" i="8"/>
  <c r="E33" i="8"/>
  <c r="F33" i="8"/>
  <c r="G33" i="8"/>
  <c r="E36" i="8"/>
  <c r="F36" i="8"/>
  <c r="G36" i="8"/>
  <c r="E40" i="8"/>
  <c r="F40" i="8"/>
  <c r="G40" i="8"/>
  <c r="E43" i="8"/>
  <c r="F43" i="8"/>
  <c r="G43" i="8"/>
  <c r="E46" i="8"/>
  <c r="F46" i="8"/>
  <c r="G46" i="8"/>
  <c r="E55" i="8"/>
  <c r="F55" i="8"/>
  <c r="G55" i="8"/>
  <c r="E61" i="8"/>
  <c r="F61" i="8"/>
  <c r="G61" i="8"/>
  <c r="E64" i="8"/>
  <c r="F64" i="8"/>
  <c r="G64" i="8"/>
  <c r="E70" i="8"/>
  <c r="F70" i="8"/>
  <c r="G70" i="8"/>
  <c r="E76" i="8"/>
  <c r="F76" i="8"/>
  <c r="G76" i="8"/>
  <c r="F36" i="70" l="1"/>
  <c r="E37" i="70" s="1"/>
  <c r="F35" i="69"/>
  <c r="E36" i="69" s="1"/>
</calcChain>
</file>

<file path=xl/sharedStrings.xml><?xml version="1.0" encoding="utf-8"?>
<sst xmlns="http://schemas.openxmlformats.org/spreadsheetml/2006/main" count="2764" uniqueCount="962">
  <si>
    <t>TOTAL GENERAL</t>
  </si>
  <si>
    <t>Total des contributions indirectes</t>
  </si>
  <si>
    <t>%</t>
  </si>
  <si>
    <t>…………………..</t>
  </si>
  <si>
    <t>Centimes additionnels sur les droits de licence</t>
  </si>
  <si>
    <t>Centimes additionnels sur les droits d'enregistrement</t>
  </si>
  <si>
    <t>Total des contributions directes</t>
  </si>
  <si>
    <t>Centimes additionnels sur la contribution foncière</t>
  </si>
  <si>
    <t>Centimes additionnels sur les patentes</t>
  </si>
  <si>
    <t>Centimes additionnels sur les contributions téléphoniques</t>
  </si>
  <si>
    <t>Taxe provinciale sur les communications téléphoniques</t>
  </si>
  <si>
    <t>Variation du produit/N-1</t>
  </si>
  <si>
    <t>Produit voté par l'Assemblée de province</t>
  </si>
  <si>
    <t>Variation de taux provincial/N-1</t>
  </si>
  <si>
    <t>Taux appliqués par décision de l'Assemblée de province</t>
  </si>
  <si>
    <t>Plafond fixé par le congrès de la Nouvelle-Calédonie</t>
  </si>
  <si>
    <t>Variation des bases (N-1)</t>
  </si>
  <si>
    <t>Bases notifiées (si connues à la date du vote</t>
  </si>
  <si>
    <t>Libellé</t>
  </si>
  <si>
    <t>RAPPEL DES DECISIONS PRISES EN MATIERE DE TAUX DE CONTRIBUTIONS DIRECTES ET INDIRECTES</t>
  </si>
  <si>
    <t>DECISIONS EN MATIERE DE TAUX DE CONTRIBUTIONS DIRECTES ET INDIRECTES - ARRETE ET SIGNATURES</t>
  </si>
  <si>
    <t>IV – ANNEXES</t>
  </si>
  <si>
    <t>Divers</t>
  </si>
  <si>
    <t>Mise à la réforme</t>
  </si>
  <si>
    <t>Mises en concession ou affermage</t>
  </si>
  <si>
    <t xml:space="preserve">Affectation </t>
  </si>
  <si>
    <t>Mise à disposition</t>
  </si>
  <si>
    <t>Cessions à titre gratuit</t>
  </si>
  <si>
    <t>Cessions à titre onéreux</t>
  </si>
  <si>
    <t>Plus ou moins values</t>
  </si>
  <si>
    <t>Prix de cession</t>
  </si>
  <si>
    <t>Valeur nette comptable au jour de la cession</t>
  </si>
  <si>
    <t>Cumul des amort. antérieurs</t>
  </si>
  <si>
    <t>Durée de l’amort.</t>
  </si>
  <si>
    <t>Valeur d’acquisition (coût historique)</t>
  </si>
  <si>
    <t>Désignation du bien</t>
  </si>
  <si>
    <t>Modalités de sortie</t>
  </si>
  <si>
    <t>ETAT DES SORTIES DES BIENS D’IMMOBILISATIONS</t>
  </si>
  <si>
    <t>Acquisitions à titre gratuit</t>
  </si>
  <si>
    <t>Acquisitions à titre onéreux</t>
  </si>
  <si>
    <t>Durée de l’amortissement</t>
  </si>
  <si>
    <t>Cumul des amortissements</t>
  </si>
  <si>
    <t>Modalités d’acquisition</t>
  </si>
  <si>
    <t>ETAT DES ENTREES D’IMMOBILISATIONS</t>
  </si>
  <si>
    <t>VARIATION DU PATRIMOINE – SORTIES</t>
  </si>
  <si>
    <t>VARIATION DU PATRIMOINE – ENTREES</t>
  </si>
  <si>
    <t>ELEMENTS DU BILAN</t>
  </si>
  <si>
    <t xml:space="preserve"> - Financement par emprunt à la charge du tiers</t>
  </si>
  <si>
    <t xml:space="preserve"> - Financement par la collectivité</t>
  </si>
  <si>
    <t xml:space="preserve"> - Financement par le tiers et par d'autres tiers</t>
  </si>
  <si>
    <t>Exercice N</t>
  </si>
  <si>
    <t>Pour mémoire réalisations cumulées de l'opération avant l'exercice N</t>
  </si>
  <si>
    <t>RECETTES</t>
  </si>
  <si>
    <t>DEPENSES</t>
  </si>
  <si>
    <t>N° et intitulé de l'opération : 924+ .........</t>
  </si>
  <si>
    <t>Date de la délibération: ../../.....(1)</t>
  </si>
  <si>
    <t>DETAIL DES OPERATIONS POUR COMPTE DE TIERS</t>
  </si>
  <si>
    <t>IV - ANNEXES</t>
  </si>
  <si>
    <t>.......................................................:</t>
  </si>
  <si>
    <t xml:space="preserve">.......................................................:  </t>
  </si>
  <si>
    <t xml:space="preserve">.......................................................: </t>
  </si>
  <si>
    <t>Catégories de biens amortis :               Durée :</t>
  </si>
  <si>
    <t>....................................................</t>
  </si>
  <si>
    <t>Seuil d'amortissement sur un an :</t>
  </si>
  <si>
    <t>Biens de faible valeur :</t>
  </si>
  <si>
    <t>AMORTISSEMENT</t>
  </si>
  <si>
    <t>Délibération du</t>
  </si>
  <si>
    <t>CHOIX DE L'ASSEMBLEE DELIBERANTE</t>
  </si>
  <si>
    <t>PROCEDURE</t>
  </si>
  <si>
    <t>METHODES UTILISEES</t>
  </si>
  <si>
    <t>ETAT DES METHODES UTILISEES</t>
  </si>
  <si>
    <t xml:space="preserve">ANNEXES </t>
  </si>
  <si>
    <t>Communes - FIP</t>
  </si>
  <si>
    <t>Province des îles</t>
  </si>
  <si>
    <t>Province Nord</t>
  </si>
  <si>
    <t>Province Sud</t>
  </si>
  <si>
    <t>Provinces</t>
  </si>
  <si>
    <t>Fonctionnement</t>
  </si>
  <si>
    <t>Investissement</t>
  </si>
  <si>
    <t>Type de Collectivités</t>
  </si>
  <si>
    <t>DOTATIONS VERSEES AUX COLLECTIVITES</t>
  </si>
  <si>
    <t>* Ouvrir une ligne par recette grevée d'une affectation spéciale</t>
  </si>
  <si>
    <t>(1) Afin d'isoler les recettes grévées d'une affectation spéciale et non ventilables ou les recettes ventilables mais pour lesquelles la collectivité souhaite un niveau de détail plus fin</t>
  </si>
  <si>
    <t>Total centimes additionnels sur les droits de licence</t>
  </si>
  <si>
    <t>Droits de licence - centimes provinciaux</t>
  </si>
  <si>
    <t>Reversement et restitution sur impôts et taxes aux communes</t>
  </si>
  <si>
    <t>Reversement et restitution sur impôts et taxes aux provinces</t>
  </si>
  <si>
    <t>Droits de licence - centimes communaux</t>
  </si>
  <si>
    <t>Total centimes additionnels sur les droits d'enregistrement</t>
  </si>
  <si>
    <t>Droits d'enregistrement - centimes provinciaux</t>
  </si>
  <si>
    <t>Droits d'enregistrement - centimes communaux</t>
  </si>
  <si>
    <t>Total centimes additionnels sur les contributions téléphoniques</t>
  </si>
  <si>
    <t>Contributions téléphonique - centimes provinciaux</t>
  </si>
  <si>
    <t>Total centimes additionnels sur la contribution foncière</t>
  </si>
  <si>
    <t>Contribution foncière - centimes provinciaux</t>
  </si>
  <si>
    <t>Contribution foncière - centimes communaux</t>
  </si>
  <si>
    <t>Total centimes additionnels sur l'impôt sur les patentes</t>
  </si>
  <si>
    <t>Patentes - centimes provinciaux</t>
  </si>
  <si>
    <t>Reversement et restitution sur impôts et taxes aux établissements publics et para-publics</t>
  </si>
  <si>
    <t>Patentes - centimes chambre de commerce et d'industrie</t>
  </si>
  <si>
    <t>Patentes - centimes chambre des métiers et de l'artisanat</t>
  </si>
  <si>
    <t>Patentes - centimes communaux</t>
  </si>
  <si>
    <t>Total centimes additionnels sur l'impôt sur le revenu des valeurs mobilières</t>
  </si>
  <si>
    <t>IRVM - centimes communaux</t>
  </si>
  <si>
    <t>Centimes additionnels sur l'impôt sur le revenu des valeurs mobilières</t>
  </si>
  <si>
    <t>Total taxe provinciale sur les communications téléphoniques</t>
  </si>
  <si>
    <t>Total taxe sur les nuitées</t>
  </si>
  <si>
    <t>Taxe sur les nuitées</t>
  </si>
  <si>
    <t>Total redevance d'immatriculation</t>
  </si>
  <si>
    <t>Redevance communale d'immatriculation</t>
  </si>
  <si>
    <t>Redevance d'immatriculation</t>
  </si>
  <si>
    <t>Total amendes forfaitaires</t>
  </si>
  <si>
    <t>Amendes forfaitaires - part communale</t>
  </si>
  <si>
    <t>Amendes forfaitaires</t>
  </si>
  <si>
    <t>Total subvention industrielle</t>
  </si>
  <si>
    <t>Contribution pour dégradation des voies et chemins</t>
  </si>
  <si>
    <t>Subvention industrielle</t>
  </si>
  <si>
    <t>Total redevance superficiaire</t>
  </si>
  <si>
    <t>Concessions, redevances et taxes sur terrains de gisement</t>
  </si>
  <si>
    <t>Redevance superficiaire</t>
  </si>
  <si>
    <t xml:space="preserve"> Total Taxe sur le fret aérien</t>
  </si>
  <si>
    <t>TFA - Taxe sur le fret aérien</t>
  </si>
  <si>
    <t>Taxe sur le fret aérien</t>
  </si>
  <si>
    <t>Total taxe sur les conventions d'assurances</t>
  </si>
  <si>
    <t>TSCA - Taxes spéciales sur les conventions d'assurance</t>
  </si>
  <si>
    <t>Taxe sur les conventions d'assurances</t>
  </si>
  <si>
    <t>Total contribution sociale additionnelle à l'impôt sur les sociétés</t>
  </si>
  <si>
    <t>CSA - Contribution sociale additionnelle</t>
  </si>
  <si>
    <t>Contribution sociale additionnelle à l'impôt sur les sociétés</t>
  </si>
  <si>
    <t xml:space="preserve"> Total taxe sur les alcools et tabacs au profit du secteur saniatire et social</t>
  </si>
  <si>
    <t>TAT3S</t>
  </si>
  <si>
    <t>Taxe sur les alcools et tabacs au profit du secteur sanitaire et social</t>
  </si>
  <si>
    <t>Total côtisation de 0,25 % sur les salaires</t>
  </si>
  <si>
    <t>Côtisation de 0,25 % sur les salaires</t>
  </si>
  <si>
    <t>Total taxe de solidarité sur les services</t>
  </si>
  <si>
    <t>TSS - Taxe de solidarité des services</t>
  </si>
  <si>
    <t>Taxe de solidarité sur les services</t>
  </si>
  <si>
    <t>Reste à employer</t>
  </si>
  <si>
    <t>Dépenses</t>
  </si>
  <si>
    <t>Recettes</t>
  </si>
  <si>
    <t>Libellé de l'article</t>
  </si>
  <si>
    <t>Article</t>
  </si>
  <si>
    <t>Chap.</t>
  </si>
  <si>
    <t>Taxes</t>
  </si>
  <si>
    <t>ETAT DES RECETTES GREVEES D'UNE AFFECTATION SPECIALE (1)</t>
  </si>
  <si>
    <t>ETAT DES RECETTES GREVEES D'UNE AFFECTATION SPECIALE ET DOTATIONS</t>
  </si>
  <si>
    <t>Ratio de couvertures des AP affectées (6)/(5)</t>
  </si>
  <si>
    <t>N</t>
  </si>
  <si>
    <t>N-1</t>
  </si>
  <si>
    <t>N-2</t>
  </si>
  <si>
    <t>N-3</t>
  </si>
  <si>
    <t>(6) il s'agit des AE non encore intégralement couvertes à la fin de l'exercice N</t>
  </si>
  <si>
    <t>(1) il s'agit des AE affectées antérieurement à l'exercice N et non encore entièrement couvertes par les CP des années antérieures</t>
  </si>
  <si>
    <t>* Le détail par programme n'est pas renseigné qu'à compter des AE votées en 2005</t>
  </si>
  <si>
    <t>TOTAL DES AE VOTEES</t>
  </si>
  <si>
    <t>Ratio de couverture des AE affectées (6)/(5)</t>
  </si>
  <si>
    <t>AE affectées non couvertes par des CP mandaté au 31/12/N (6)=(4)-(5)</t>
  </si>
  <si>
    <t>CP mandatés au budget de l'année N (5)</t>
  </si>
  <si>
    <t>Stock d'AE affectés restant à financer (4)=(1)+(2)-(3)</t>
  </si>
  <si>
    <t>AE affectées annulées (3)</t>
  </si>
  <si>
    <t>Flux d'AE affectées dans l'année (2)</t>
  </si>
  <si>
    <t>AE affectées non couvertes par des CP réalisé au 01/01/N (1)</t>
  </si>
  <si>
    <t>AE votées dans l'année</t>
  </si>
  <si>
    <t>Stocks AE votées disponible à l'affectation (exercices antérieur)</t>
  </si>
  <si>
    <t>Chapitre</t>
  </si>
  <si>
    <t>Libellés de l'AE*</t>
  </si>
  <si>
    <t>SITUATION DES AUTORISATIONS D'ENGAGEMENT ET CREDITS DE PAIEMENT</t>
  </si>
  <si>
    <t>AUTORISATIONS D'ENGAGEMENT ET CREDITS DE PAIEMENT</t>
  </si>
  <si>
    <t>(6) il s'agit des AP non encore intégralement couvertes à la fin de l'exercice N</t>
  </si>
  <si>
    <t>(1) il s'agit des AP affectées antérieurement à l'exercice N et non encore entièrement couvertes par les CP des années antérieures</t>
  </si>
  <si>
    <t>* Le détail par programme n'est pas renseigné qu'à compter des AP votées en 2005</t>
  </si>
  <si>
    <t>TOTAL DES AP VOTEES</t>
  </si>
  <si>
    <t>Ratio de couverture des AP affectées (6)/(5)</t>
  </si>
  <si>
    <t>AP affectées non couvertes par des CP mandaté au 31/12/N (6)=(4)-(5)</t>
  </si>
  <si>
    <t>Stock d'AP affectés restant à financer (4)=(1)+(2)-(3)</t>
  </si>
  <si>
    <t>AP affectées annulées (3)</t>
  </si>
  <si>
    <t>Flux d'AP affectées dans l'année (2)</t>
  </si>
  <si>
    <t>AP affectées non couvertes par des CP réalisé au 01/01/N (1)</t>
  </si>
  <si>
    <t>AP votées dans l'année</t>
  </si>
  <si>
    <t>Stocks AP votées disponible à l'affectation (exercices antérieur)</t>
  </si>
  <si>
    <t>Libellés de l'AP*</t>
  </si>
  <si>
    <t>SITUATION DES AUTORISATIONS DE PROGRAMME ET CREDITS DE PAIEMENT</t>
  </si>
  <si>
    <t>AUTORISATIONS DE PROGRAMME ET CREDITS DE PAIEMENT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</si>
  <si>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</si>
  <si>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</si>
  <si>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</si>
  <si>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</si>
  <si>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</si>
  <si>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</si>
  <si>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</si>
  <si>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</si>
  <si>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</si>
  <si>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</si>
  <si>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</si>
  <si>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</si>
  <si>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</si>
  <si>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</si>
  <si>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</si>
  <si>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</si>
  <si>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</si>
  <si>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AUTRES PARTICIPATIONS DE L'ETAT</t>
  </si>
  <si>
    <t>CONTINUITE TERRITORIALE</t>
  </si>
  <si>
    <t>AUTRES PRODUITS D ACTIVITES ANNEXES (ABONNEMENTS ET VENTE D OUVRAGES...)</t>
  </si>
  <si>
    <t>RESTITUTIONS ET DEGREVEMENTS SUR TAXES ET IMPOTS ET TAXES LIEES AUX ACTI</t>
  </si>
  <si>
    <t>AUTRES CHARGES EXCEPTIONNELLES SUR OPERATIONS DE GESTION</t>
  </si>
  <si>
    <t>AUTRES PARTICIPATIONS</t>
  </si>
  <si>
    <t>AUTRES AIDES DIRECTES A LA PERSONNE (PRIMES, DOTS...)</t>
  </si>
  <si>
    <t>COTISATIONS AUX AUTRES ORGANISMES SOCIAUX</t>
  </si>
  <si>
    <t>REMUNERATION PRINCIPALE</t>
  </si>
  <si>
    <t>IMPOTS DIRECTS</t>
  </si>
  <si>
    <t>FRAIS DE TELECOMMUNICATIONS</t>
  </si>
  <si>
    <t>FRAIS D AFFRANCHISSEMENT</t>
  </si>
  <si>
    <t>VOYAGES DEPLACEMENTS ET MISSIONS</t>
  </si>
  <si>
    <t>TRANSPORTS COLLECTIFS DU PERSONNEL</t>
  </si>
  <si>
    <t>TRANSPORTS DE PERSONNES EXTERIEURES A LA COLLECTIVITE</t>
  </si>
  <si>
    <t>TRANSPORTS DE BIENS</t>
  </si>
  <si>
    <t>CATALOGUES ET IMPRIMES ET PUBLICATIONS</t>
  </si>
  <si>
    <t>RECEPTIONS</t>
  </si>
  <si>
    <t>ANNONCES ET INSERTIONS</t>
  </si>
  <si>
    <t>AUTRE PERSONNEL EXTERIEUR</t>
  </si>
  <si>
    <t>FRAIS DE FORMATION (PERSONNEL EXTERIEUR A LA COLLECTIVITE)</t>
  </si>
  <si>
    <t>MAINTENANCE SUR AUTRES BIENS</t>
  </si>
  <si>
    <t>AUTRES BIENS MOBILIERS</t>
  </si>
  <si>
    <t>MATERIEL INFORMATIQUE</t>
  </si>
  <si>
    <t>MATERIEL DE TRANSPORT</t>
  </si>
  <si>
    <t>BATIMENTS</t>
  </si>
  <si>
    <t>TERRAINS</t>
  </si>
  <si>
    <t>LOCATIONS MOBILIERES</t>
  </si>
  <si>
    <t>LOCATIONS IMMOBILIERES</t>
  </si>
  <si>
    <t>AUTRES MATIERES ET FOURNITURES.</t>
  </si>
  <si>
    <t>AUTRES PRODUITS PHARMACEUTIQUES</t>
  </si>
  <si>
    <t>FOURNITURES ADMINISTRATIVES</t>
  </si>
  <si>
    <t>HABILLEMENT ET VETEMENTS DE TRAVAIL</t>
  </si>
  <si>
    <t>FOURNITURES DE PETIT EQUIPEMENT</t>
  </si>
  <si>
    <t>FOURNITURES D ENTRETIEN</t>
  </si>
  <si>
    <t>CARBURANTS</t>
  </si>
  <si>
    <t>AUTRES FOURNITURES</t>
  </si>
  <si>
    <t>ENERGIE - ELECTRICITE</t>
  </si>
  <si>
    <t>EAU ET ASSAINISSEMENT</t>
  </si>
  <si>
    <t>DU CHAPITRE</t>
  </si>
  <si>
    <t>RECHERCHE - DEVELOPPEMENT</t>
  </si>
  <si>
    <t>AUTRES ACTIVITES</t>
  </si>
  <si>
    <t>AUTRES ACTIVITES DE SERVICES</t>
  </si>
  <si>
    <t>TOURISME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</si>
  <si>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</si>
  <si>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</si>
  <si>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</si>
  <si>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</si>
  <si>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</si>
  <si>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</si>
  <si>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compte par nature (1)</t>
  </si>
  <si>
    <t>TOTAL</t>
  </si>
  <si>
    <t xml:space="preserve">Articles / </t>
  </si>
  <si>
    <t>CHAPITRE 939 - ECONOMIE</t>
  </si>
  <si>
    <t xml:space="preserve"> Détail par article</t>
  </si>
  <si>
    <t>B 939</t>
  </si>
  <si>
    <t xml:space="preserve">B - SECTION DE FONCTIONNEMENT - 93 OPERATIONS VENTILEES      </t>
  </si>
  <si>
    <t>IV</t>
  </si>
  <si>
    <t>IV - ANNEXES - PRESENTATION CROISEE</t>
  </si>
  <si>
    <t>AUTRES IMPOTS ET TAXES DIVERS</t>
  </si>
  <si>
    <t>AUTRES REMBOURSEMENTS PAR DES TIERS</t>
  </si>
  <si>
    <t>SUBVENTIONS DE FONCTIONNEMENT AUX SPIC</t>
  </si>
  <si>
    <t>TITRES ANNULES (SUR EXERCICES ANTERIEURS)</t>
  </si>
  <si>
    <t>MEDECINE DU TRAVAIL, PHARMACIE</t>
  </si>
  <si>
    <t>TAXES ET IMPOTS SUR LES VEHICULES</t>
  </si>
  <si>
    <t>FRAIS DE GARDIENNAGE</t>
  </si>
  <si>
    <t>DIVERS</t>
  </si>
  <si>
    <t>VERSEMENTS A DES ORGANISMES DE FORMATION</t>
  </si>
  <si>
    <t>ETUDES ET RECHERCHES</t>
  </si>
  <si>
    <t>ASSURANCES MULTIRISQUES</t>
  </si>
  <si>
    <t>VOIES ET RESEAUX</t>
  </si>
  <si>
    <t>FOURNITURES DE VOIRIE</t>
  </si>
  <si>
    <t>ALIMENTATION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</si>
  <si>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</si>
  <si>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</si>
  <si>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</si>
  <si>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</si>
  <si>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</si>
  <si>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</si>
  <si>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</t>
  </si>
  <si>
    <t>B 938</t>
  </si>
  <si>
    <t>PRESTATIONS D ANALYSE</t>
  </si>
  <si>
    <t>AUTRES REDEVANCES ET RECETTES</t>
  </si>
  <si>
    <t>RESTITUTIONS SUR TAXES - DROITS ET TAXES A L'IMPORTATION</t>
  </si>
  <si>
    <t>AUTRES FRAIS DIVERS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</si>
  <si>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</si>
  <si>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</si>
  <si>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</si>
  <si>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</si>
  <si>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</si>
  <si>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</si>
  <si>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</si>
  <si>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</si>
  <si>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B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</si>
  <si>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</si>
  <si>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</si>
  <si>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</si>
  <si>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</si>
  <si>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B 936</t>
  </si>
  <si>
    <t>AUTRES SUBVENTIONS DE FONCTIONNEMENT AUX PERSONNES DE DROIT PRIVE</t>
  </si>
  <si>
    <t>AUTRES ALLOCATIONS INDIRECTES A LA PERSONNE</t>
  </si>
  <si>
    <t>FRAIS D INHUMATION</t>
  </si>
  <si>
    <t>AIDES INDIRECTES A LA SANTE ET A LA PROTECTION SOCIALE</t>
  </si>
  <si>
    <t>BOURSES</t>
  </si>
  <si>
    <t>SECOURS D URGENCE</t>
  </si>
  <si>
    <t>AIDES DIRECTES A LA MOBILITE ET AU LOGEMENT</t>
  </si>
  <si>
    <t>PERSONNES AGEES</t>
  </si>
  <si>
    <t>HANDICAPES</t>
  </si>
  <si>
    <t>FAMILLE ET ENFANCE</t>
  </si>
  <si>
    <t>INSERTION</t>
  </si>
  <si>
    <t>LUTTE CONTRE LES EXCLUSIONS (DONT AIDE MEDICALE)</t>
  </si>
  <si>
    <t>LOGEMENT SOCIAL</t>
  </si>
  <si>
    <t>PENSIONS</t>
  </si>
  <si>
    <t>HANDICAP ET DEPENDANCE (DONT PERSONNES AGEES)</t>
  </si>
  <si>
    <t>CHAPITRE 935 - PROTECTION ET ACTION SOCIALE</t>
  </si>
  <si>
    <t>B 935</t>
  </si>
  <si>
    <t>SANTE PUBLIQUE</t>
  </si>
  <si>
    <t>PREVENTION</t>
  </si>
  <si>
    <t>CHAPITRE 934 - SANTE</t>
  </si>
  <si>
    <t>B 934</t>
  </si>
  <si>
    <t>SUBVENTIONS DE FONCTIONNEMENT AUX ASSOCIATIONS</t>
  </si>
  <si>
    <t>ETABLISSEMENTS PUBLICS</t>
  </si>
  <si>
    <t>FETES ET CEREMONIES</t>
  </si>
  <si>
    <t>DOCUMENTATION GENERALE ET TECHNIQUE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</si>
  <si>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</si>
  <si>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</si>
  <si>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</si>
  <si>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</si>
  <si>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</t>
  </si>
  <si>
    <t>B 933</t>
  </si>
  <si>
    <t>HEBERGEMENT ET RESTAURATION SCOLAIRES</t>
  </si>
  <si>
    <t>AUTRES ETABLISSEMENTS SOCIAUX, MEDICO-SOCIAUX OU JUDICIAIRES</t>
  </si>
  <si>
    <t>EN FAMILLE D ACCUEIL</t>
  </si>
  <si>
    <t>SERVICES PERISCOLAIRES</t>
  </si>
  <si>
    <t>ENSEIGNEMENT SUPERIEUR</t>
  </si>
  <si>
    <t>ENSEIGNEMENT SECONDAIRE</t>
  </si>
  <si>
    <t>ENSEIGNEMENT PRIMAIRE</t>
  </si>
  <si>
    <t>CHAPITRE 932 - ENSEIGNEMENT</t>
  </si>
  <si>
    <t>B 932</t>
  </si>
  <si>
    <t>JUSTICE</t>
  </si>
  <si>
    <t>INCENDIE ET SECOURS</t>
  </si>
  <si>
    <t>POLICE</t>
  </si>
  <si>
    <t>CHAPITRE 931 - SECURITE ET ORDRE PUBLIC</t>
  </si>
  <si>
    <t>B 931</t>
  </si>
  <si>
    <t>AUTRES PRODUITS EXCEPTIONNELS</t>
  </si>
  <si>
    <t>MANDATS ANNULES (S/EXERCICES ANTERIEURS) OU ATTEINTS PAR DECHEANCE QUADRIENNALE</t>
  </si>
  <si>
    <t>RECOUVREMENT SUR CREANCES FISCALES ADMISES EN NON VALEUR</t>
  </si>
  <si>
    <t>REVENUS DES VALEURS MOBILIERES DE PLACEMENT (REVENUS DIRECTS ET INDIRECTS)</t>
  </si>
  <si>
    <t>AUTRES ATTRIBUTIONS ET PARTICIPATIONS</t>
  </si>
  <si>
    <t>TAXE DE CONSOMMATION INTERIEURE</t>
  </si>
  <si>
    <t>AMENDES DES CONFISCATIONS</t>
  </si>
  <si>
    <t>AMENDES FORFAITAIRES - PART TERRITOIRE</t>
  </si>
  <si>
    <t>TSCA - TAXES SPECIALES SUR LES CONVENTIONS D ASSURANCE</t>
  </si>
  <si>
    <t>TAXE DE PREMIERE IMMATRICULATION ET TRANSFERT DE PROPRIETE DES NAVIRES</t>
  </si>
  <si>
    <t>DROIT DE QUAI</t>
  </si>
  <si>
    <t>DROIT DE FRANCISATION, DE NAVIGATION ET DE PASSEPORT</t>
  </si>
  <si>
    <t>DROIT DE NAVIGATION INTERIEURE</t>
  </si>
  <si>
    <t>TAXE SUR L'ELECTRICITE</t>
  </si>
  <si>
    <t>REDEVANCE D IMMATRICULATION</t>
  </si>
  <si>
    <t>AUTRES IMPOTS ET TAXES LIES AUX ACTIVITES DE SERVICE</t>
  </si>
  <si>
    <t>DROITS D ENREGISTREMENT - PRINCIPAL</t>
  </si>
  <si>
    <t>TPP - TAXE SUR LES PRODUITS PETROLIERS</t>
  </si>
  <si>
    <t>TAXE DE SOUTIEN AUX ACTIONS DE LUTTE CONTRE LES POLLUTIONS</t>
  </si>
  <si>
    <t>TGI - TAXE GENERALE A L'IMPORTATION</t>
  </si>
  <si>
    <t>DROITS DE DOUANE</t>
  </si>
  <si>
    <t>PATENTES - CENTIMES CHAMBRE DE COMMERCE ET D INDUSTRIE</t>
  </si>
  <si>
    <t>PATENTES</t>
  </si>
  <si>
    <t>PATENTES - PRINCIPAL</t>
  </si>
  <si>
    <t>CONTRIBUTION TELEPHONIQUE - PRINCIPAL</t>
  </si>
  <si>
    <t>TOF - TAXE SUR LES OPERATIONS FINANCIERES</t>
  </si>
  <si>
    <t>PRODUIT DES VENTES DE TABACS</t>
  </si>
  <si>
    <t>AUTRES REDEVANCES ET DROITS DES SERVICES A CARACTERE TECHNIQUE</t>
  </si>
  <si>
    <t>REMBOURSEMENTS SUR REMUNERATIONS DU PERSONNEL</t>
  </si>
  <si>
    <t>AUTRES CHARGES FINANCIERES</t>
  </si>
  <si>
    <t>INTERETS REGLES A L'ECHEANCE</t>
  </si>
  <si>
    <t>AUTRES CONTRIBUTIONS OBLIGATOIRES</t>
  </si>
  <si>
    <t>CREANCES ADMISES EN NON VALEUR</t>
  </si>
  <si>
    <t>COMPENSATION POUR FORMATION</t>
  </si>
  <si>
    <t>FRAIS DE MISSION ET DE DEPLACEMENT</t>
  </si>
  <si>
    <t>INDEMNITES</t>
  </si>
  <si>
    <t>COTISATIONS VERSEES AUX ORGANISMES METROPOLITAINS</t>
  </si>
  <si>
    <t>COTISATIONS A LA CAFAT</t>
  </si>
  <si>
    <t>AUTRES INDEMNITES ET PRIMES</t>
  </si>
  <si>
    <t>DROITS D ENREGISTREMENT ET DE TIMBRE</t>
  </si>
  <si>
    <t>FRAIS D'HEBERGT ET DE SEJOUR D'INTERVENANTS EXTERIEURS A LA COLLECTIVITE</t>
  </si>
  <si>
    <t>FRAIS D ACTES ET DE CONTENTIEUX</t>
  </si>
  <si>
    <t>AUTRES HONORAIRES, CONSEILS...</t>
  </si>
  <si>
    <t>INDEMNITES AU COMPTABLE ET AUX REGISSEURS</t>
  </si>
  <si>
    <t>MAINTENANCE DES LOGICIELS</t>
  </si>
  <si>
    <t>CHARGES LOCATIVES ET DE COPROPRIETE</t>
  </si>
  <si>
    <t>TABACS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</si>
  <si>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</si>
  <si>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</si>
  <si>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</si>
  <si>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</si>
  <si>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</si>
  <si>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</si>
  <si>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</si>
  <si>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>BATIMENTS ADMINISTRATIFS</t>
  </si>
  <si>
    <t>MATERIEL DE TELEPHONIE</t>
  </si>
  <si>
    <t>AUTRES MATERIELS DE BUREAU ET MOBILIERS</t>
  </si>
  <si>
    <t>AUTRE MATERIEL INFORMATIQUE</t>
  </si>
  <si>
    <t>MATERIEL DE TRANSPORT TERRESTRE</t>
  </si>
  <si>
    <t>MATERIEL ET OUTILLAGE TECHNIQUE</t>
  </si>
  <si>
    <t>BATIMENTS PUBLICS</t>
  </si>
  <si>
    <t>CHAPITRE 909 - ECONOMIE</t>
  </si>
  <si>
    <t>A 909</t>
  </si>
  <si>
    <t xml:space="preserve">A - SECTION D'INVESTISSEMENT - 90 OPERATIONS VENTILEES      </t>
  </si>
  <si>
    <t>AVANCES ET ACOMPTES VERSES SUR COMMANDES D IMMOBILISATIONS CORPORELLES</t>
  </si>
  <si>
    <t>MATERIEL DE BUREAU ET MOBILIER</t>
  </si>
  <si>
    <t>INSTALLATIONS AERIENNES</t>
  </si>
  <si>
    <t>INSTALLATIONS MARITIMES ET FLUVIALES</t>
  </si>
  <si>
    <t>INSTALLATIONS DE VOIRIE</t>
  </si>
  <si>
    <t>RESEAUX DE VOIRIE</t>
  </si>
  <si>
    <t>AUTRE MATERIEL DE TRANSPORT</t>
  </si>
  <si>
    <t>CONCESSIONS ET DROITS SIMILAIRES</t>
  </si>
  <si>
    <t>FRAIS D INSERTION</t>
  </si>
  <si>
    <t>CHAPITRE 908 - TRANSPORTS ET COMMUNICATION</t>
  </si>
  <si>
    <t>A 908</t>
  </si>
  <si>
    <t>RESEAUX DIVERS</t>
  </si>
  <si>
    <t>AUTRES BATIMENTS PUBLICS</t>
  </si>
  <si>
    <t>CHAPITRE 907 - AMENAGEMENT ET ENVIRONNEMENT</t>
  </si>
  <si>
    <t>A 907</t>
  </si>
  <si>
    <t>CHAPITRE 906 - TRAVAIL, EMPLOI ET FORMATION PROFESSIONNELLE</t>
  </si>
  <si>
    <t>A 906</t>
  </si>
  <si>
    <t>CHAPITRE 905 - PROTECTION ET ACTION SOCIALE</t>
  </si>
  <si>
    <t>A 905</t>
  </si>
  <si>
    <t>CHAPITRE 904 - SANTE</t>
  </si>
  <si>
    <t>A 904</t>
  </si>
  <si>
    <t>INSTALLATIONS GENERALES, AGENCEMENTS ET AMENAGEMENTS DIVERS</t>
  </si>
  <si>
    <t>BATIMENTS CULTURELS ET SPORTIFS</t>
  </si>
  <si>
    <t>FRAIS D ETUDES</t>
  </si>
  <si>
    <t>CHAPITRE 903 - CULTURE, JEUNESSE, SPORTS ET LOISIRS</t>
  </si>
  <si>
    <t>A 903</t>
  </si>
  <si>
    <t>CHAPITRE 902 - ENSEIGNEMENT</t>
  </si>
  <si>
    <t>A 902</t>
  </si>
  <si>
    <t>MATERIEL ET OUTILLAGE INCENDIE</t>
  </si>
  <si>
    <t>CHAPITRE 901 - SECURITE ET ORDRE PUBLIC</t>
  </si>
  <si>
    <t>A 901</t>
  </si>
  <si>
    <t>BATIMENTS PRIVES</t>
  </si>
  <si>
    <t>CHAPITRE 900 - ADMINISTRATION GENERALE</t>
  </si>
  <si>
    <t>A 900</t>
  </si>
  <si>
    <t>(3) Lorsque la colonne &lt;&lt;crédits sans emploi&gt;&gt; fait apparaitre, en recettes, un montant négatif, cela signifie que les réalisations ont été supérieures aux recettes votées.</t>
  </si>
  <si>
    <t>(2) Egales aux dépenses du chapitre 926 en fonctionnement.</t>
  </si>
  <si>
    <t>(1) Egales aux recettes du chapitre 926 en fonctionnement.</t>
  </si>
  <si>
    <t>Transfert de charges</t>
  </si>
  <si>
    <t>Reprise sur autofinancement</t>
  </si>
  <si>
    <t>RECETTES (2)</t>
  </si>
  <si>
    <t>DEPENSES (1)</t>
  </si>
  <si>
    <t>Crédits sans emplois (3)</t>
  </si>
  <si>
    <t>Crédits votés (BP+DM+RAR N-1)</t>
  </si>
  <si>
    <t>CHAPITRE 946 - TRANSFERTS ENTRE LES SECTIONS</t>
  </si>
  <si>
    <t>Détails par articles</t>
  </si>
  <si>
    <t>B 946</t>
  </si>
  <si>
    <t>B - SECTION DE FONCTIONNEMENT - 94 OPERATIONS NON VENTILEES</t>
  </si>
  <si>
    <t>III</t>
  </si>
  <si>
    <t>III - VOTE DU BUDGET</t>
  </si>
  <si>
    <t>(1) Intégrations et sorties d'actif - opérations d'ordre à l'intérieur de la section d'investissement.</t>
  </si>
  <si>
    <t>Crédits sans emplois (1)</t>
  </si>
  <si>
    <t>Restes à réaliser au 31/12</t>
  </si>
  <si>
    <t>Rattachements</t>
  </si>
  <si>
    <t>CHAPITRE 945 - PROVISIONS ET AUTRES OPERATIONS MIXTES</t>
  </si>
  <si>
    <t>B 945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</si>
  <si>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</si>
  <si>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</si>
  <si>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CHAPITRE 944 - FRAIS DE FONCTIONNEMENT DES GROUPES D''ELUS</t>
  </si>
  <si>
    <t>B 944</t>
  </si>
  <si>
    <t>(2) Lorsque la colonne &lt;&lt;crédits sans emploi&gt;&gt; fait apparaitre, en recettes, un montant négatif, cela signifie que les réalisations ont été supérieures aux recettes votées.</t>
  </si>
  <si>
    <t>(1) 66 et 76 uniquement servi en opérations réelles, le rattachement de fin d'exercice par mouvement d'ordre budgétaire figure au chapitre 946.</t>
  </si>
  <si>
    <t>Crédits sans emplois (2)</t>
  </si>
  <si>
    <t>CHAPITRE 943 - OPERATIONS FINANCIERES(1)</t>
  </si>
  <si>
    <t>B 943</t>
  </si>
  <si>
    <t>FED</t>
  </si>
  <si>
    <t>CHAPITRE 942 - DOTATIONS ET PARTICIPATIONS</t>
  </si>
  <si>
    <t>B 942</t>
  </si>
  <si>
    <t>CHAPITRE 941 - AUTRES IMPOTS ET TAXES</t>
  </si>
  <si>
    <t>B 941</t>
  </si>
  <si>
    <t>CHAPITRE 940 - IMPOSITIONS DIRECTES</t>
  </si>
  <si>
    <t>B 940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</si>
  <si>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</si>
  <si>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</si>
  <si>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</si>
  <si>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</si>
  <si>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</si>
  <si>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</si>
  <si>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</si>
  <si>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</si>
  <si>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</si>
  <si>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</si>
  <si>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</si>
  <si>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</si>
  <si>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</si>
  <si>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</si>
  <si>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</si>
  <si>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</si>
  <si>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</si>
  <si>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</si>
  <si>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</si>
  <si>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</si>
  <si>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</si>
  <si>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</si>
  <si>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</si>
  <si>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</si>
  <si>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</si>
  <si>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</si>
  <si>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</si>
  <si>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</si>
  <si>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</si>
  <si>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</si>
  <si>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</si>
  <si>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</si>
  <si>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</si>
  <si>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</si>
  <si>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</si>
  <si>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</si>
  <si>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RSA</t>
  </si>
  <si>
    <t>9356</t>
  </si>
  <si>
    <t>PERSONNES DEPENDANTES (APA)</t>
  </si>
  <si>
    <t>9355</t>
  </si>
  <si>
    <t>REVENU MINIMUM D'INSERTION</t>
  </si>
  <si>
    <t>9354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</si>
  <si>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</si>
  <si>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</si>
  <si>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</si>
  <si>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</si>
  <si>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</si>
  <si>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</si>
  <si>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</si>
  <si>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</si>
  <si>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</si>
  <si>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</si>
  <si>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</si>
  <si>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</si>
  <si>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</si>
  <si>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</si>
  <si>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</si>
  <si>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</si>
  <si>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</si>
  <si>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</si>
  <si>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</si>
  <si>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</si>
  <si>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</si>
  <si>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</si>
  <si>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(2) Egales aux dépenses du chapitre 946 en fonctionnement.</t>
  </si>
  <si>
    <t>(1) Egales aux recettes du chapitre 946 en fonctionnement.</t>
  </si>
  <si>
    <t>RECETTES DE L'EXERCICE(2)</t>
  </si>
  <si>
    <t>Charges transférées</t>
  </si>
  <si>
    <t>Reprises sur autofinancement</t>
  </si>
  <si>
    <t>DEPENSES(1)</t>
  </si>
  <si>
    <t>CHAPITRE 926 - TRANSFERTS ENTRE LES SECTIONS</t>
  </si>
  <si>
    <t>A 926</t>
  </si>
  <si>
    <t>A - SECTION D'INVESTISSEMENT - 92 OPERATIONS NON VENTILEES</t>
  </si>
  <si>
    <t>(2) Les dépenses du chapitre sont égales aux recettes.</t>
  </si>
  <si>
    <t>RECETTES(2)</t>
  </si>
  <si>
    <t>DEPENSES(2)</t>
  </si>
  <si>
    <t>CHAPITRE 925 - OPERATIONS PATRIMONIALES</t>
  </si>
  <si>
    <t>A 925</t>
  </si>
  <si>
    <t>(2) Les recettes sont égales aux dépenses de chaque opération sous mandat</t>
  </si>
  <si>
    <t>(1) Voir détail p.IV Annexes</t>
  </si>
  <si>
    <t>Total des opérations</t>
  </si>
  <si>
    <t>Pour mémoire réalisations cumulées de l'opération avant l'étape budgétaire</t>
  </si>
  <si>
    <t>Chap. 924+</t>
  </si>
  <si>
    <t>OPERATION</t>
  </si>
  <si>
    <t>CHAPITRE 924 - RECAPITULATIF DES OPERATIONS POUR LE COMPTE DE TIERS (1)</t>
  </si>
  <si>
    <t>Détail par articles</t>
  </si>
  <si>
    <t>A 924</t>
  </si>
  <si>
    <t>EMPRUNTS EN EUROS</t>
  </si>
  <si>
    <t>CHAPITRE 923 - DETTES ET AUTRES OPERATIONS FINANCIERES</t>
  </si>
  <si>
    <t>A 923</t>
  </si>
  <si>
    <t>(2) Reversement de dotations (trop perçu).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</si>
  <si>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</si>
  <si>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</si>
  <si>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</si>
  <si>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</si>
  <si>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</si>
  <si>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</si>
  <si>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</si>
  <si>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</si>
  <si>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</si>
  <si>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</si>
  <si>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</si>
  <si>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</si>
  <si>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</si>
  <si>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</si>
  <si>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</si>
  <si>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</si>
  <si>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</si>
  <si>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</si>
  <si>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</si>
  <si>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</si>
  <si>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</si>
  <si>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</si>
  <si>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</si>
  <si>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</si>
  <si>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</si>
  <si>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</si>
  <si>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</si>
  <si>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</si>
  <si>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</si>
  <si>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</si>
  <si>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</si>
  <si>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</si>
  <si>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</si>
  <si>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</si>
  <si>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9054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</si>
  <si>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</si>
  <si>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</si>
  <si>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</si>
  <si>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</si>
  <si>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</si>
  <si>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</si>
  <si>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</si>
  <si>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</si>
  <si>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</si>
  <si>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</si>
  <si>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</si>
  <si>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</si>
  <si>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</si>
  <si>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La liste des articles spécialisés est la suivante :</t>
  </si>
  <si>
    <t>- avec (sans) vote formel sur chacun des chapitres (1)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</si>
  <si>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</si>
  <si>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</si>
  <si>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</si>
  <si>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</si>
  <si>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</si>
  <si>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</si>
  <si>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</si>
  <si>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</si>
  <si>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</si>
  <si>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</si>
  <si>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</si>
  <si>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</si>
  <si>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</si>
  <si>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</si>
  <si>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</si>
  <si>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</si>
  <si>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</si>
  <si>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</si>
  <si>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</si>
  <si>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</si>
  <si>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</si>
  <si>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</si>
  <si>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</si>
  <si>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</si>
  <si>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</si>
  <si>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</si>
  <si>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</si>
  <si>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</si>
  <si>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</si>
  <si>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</si>
  <si>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</si>
  <si>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</si>
  <si>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</si>
  <si>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</si>
  <si>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</si>
  <si>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</si>
  <si>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</si>
  <si>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</si>
  <si>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</si>
  <si>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</si>
  <si>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</si>
  <si>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</si>
  <si>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</si>
  <si>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</si>
  <si>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</si>
  <si>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</si>
  <si>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</si>
  <si>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</si>
  <si>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</si>
  <si>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</si>
  <si>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</si>
  <si>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</si>
  <si>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</si>
  <si>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</si>
  <si>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</si>
  <si>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</si>
  <si>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</si>
  <si>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</si>
  <si>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</si>
  <si>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</si>
  <si>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</si>
  <si>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</si>
  <si>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</si>
  <si>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</si>
  <si>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</si>
  <si>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</si>
  <si>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</si>
  <si>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</si>
  <si>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</si>
  <si>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</si>
  <si>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</si>
  <si>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</si>
  <si>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</si>
  <si>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</si>
  <si>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</si>
  <si>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</si>
  <si>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</si>
  <si>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</si>
  <si>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</si>
  <si>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</si>
  <si>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</si>
  <si>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</si>
  <si>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</si>
  <si>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</si>
  <si>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</si>
  <si>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</si>
  <si>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</si>
  <si>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</si>
  <si>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</si>
  <si>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</si>
  <si>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</si>
  <si>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</si>
  <si>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</si>
  <si>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</si>
  <si>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</si>
  <si>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</si>
  <si>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</si>
  <si>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</si>
  <si>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</si>
  <si>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</si>
  <si>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</si>
  <si>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</si>
  <si>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</si>
  <si>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</si>
  <si>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</si>
  <si>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</si>
  <si>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</si>
  <si>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</si>
  <si>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</si>
  <si>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</si>
  <si>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</si>
  <si>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</si>
  <si>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</si>
  <si>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</si>
  <si>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</si>
  <si>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</si>
  <si>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</si>
  <si>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</si>
  <si>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</si>
  <si>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</si>
  <si>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</si>
  <si>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</si>
  <si>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</si>
  <si>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</si>
  <si>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</si>
  <si>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</si>
  <si>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</si>
  <si>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</si>
  <si>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</si>
  <si>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</si>
  <si>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</si>
  <si>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</si>
  <si>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</si>
  <si>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</si>
  <si>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</si>
  <si>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</si>
  <si>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</si>
  <si>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</si>
  <si>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</si>
  <si>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</si>
  <si>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</si>
  <si>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</si>
  <si>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</si>
  <si>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</si>
  <si>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</si>
  <si>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</si>
  <si>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</si>
  <si>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</si>
  <si>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</si>
  <si>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</si>
  <si>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</si>
  <si>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</si>
  <si>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</si>
  <si>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</si>
  <si>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</si>
  <si>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</si>
  <si>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</si>
  <si>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</si>
  <si>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</si>
  <si>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</si>
  <si>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</si>
  <si>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</si>
  <si>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</si>
  <si>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</si>
  <si>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</si>
  <si>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</si>
  <si>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</si>
  <si>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</si>
  <si>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</si>
  <si>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</si>
  <si>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</si>
  <si>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</si>
  <si>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</si>
  <si>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</si>
  <si>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</si>
  <si>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</si>
  <si>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(3)</t>
  </si>
  <si>
    <t>8               TRANSPORTS ET COMMUNICATION (3)</t>
  </si>
  <si>
    <t>7               AMENAGEMENT, ENVIRONNEMENT (3)</t>
  </si>
  <si>
    <t>6                     TRAVAIL, EMPLOI ET FORMATION PROFESSIONNELLE (3)</t>
  </si>
  <si>
    <t>5               PROTECTION ET ACTION SOCIALE (3)</t>
  </si>
  <si>
    <t>4                         SANTE (PREV. MEDICO SOCIALE)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</si>
  <si>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</si>
  <si>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</si>
  <si>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</si>
  <si>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</si>
  <si>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</si>
  <si>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</si>
  <si>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</si>
  <si>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</si>
  <si>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</si>
  <si>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</si>
  <si>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</si>
  <si>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</si>
  <si>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</si>
  <si>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</si>
  <si>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</si>
  <si>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</si>
  <si>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</si>
  <si>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</si>
  <si>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</si>
  <si>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</si>
  <si>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</si>
  <si>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</si>
  <si>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</si>
  <si>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</si>
  <si>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</si>
  <si>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</si>
  <si>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</si>
  <si>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</si>
  <si>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</si>
  <si>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</si>
  <si>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</si>
  <si>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</si>
  <si>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</si>
  <si>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</si>
  <si>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</si>
  <si>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</si>
  <si>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</si>
  <si>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</si>
  <si>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</si>
  <si>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</si>
  <si>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</si>
  <si>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</si>
  <si>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</si>
  <si>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</si>
  <si>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</si>
  <si>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</si>
  <si>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</si>
  <si>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</si>
  <si>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</si>
  <si>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</si>
  <si>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</si>
  <si>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</si>
  <si>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</si>
  <si>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</si>
  <si>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</si>
  <si>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</si>
  <si>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</si>
  <si>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</si>
  <si>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</si>
  <si>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</si>
  <si>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</si>
  <si>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</si>
  <si>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</si>
  <si>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</si>
  <si>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</si>
  <si>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</si>
  <si>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</si>
  <si>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</si>
  <si>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</si>
  <si>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</si>
  <si>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</si>
  <si>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</si>
  <si>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</si>
  <si>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</si>
  <si>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</si>
  <si>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</si>
  <si>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</si>
  <si>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</si>
  <si>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</si>
  <si>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</si>
  <si>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</si>
  <si>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</si>
  <si>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</si>
  <si>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</si>
  <si>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</si>
  <si>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</si>
  <si>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</si>
  <si>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</si>
  <si>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</si>
  <si>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</si>
  <si>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</si>
  <si>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</si>
  <si>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</si>
  <si>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 xml:space="preserve"> 53/59</t>
  </si>
  <si>
    <t>Liste des organismes de regroupement et établissements publics créés</t>
  </si>
  <si>
    <t>93 - Opérations ventilées</t>
  </si>
  <si>
    <t xml:space="preserve"> 37/52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</si>
  <si>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</si>
  <si>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</si>
  <si>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</si>
  <si>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</si>
  <si>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113/114</t>
  </si>
  <si>
    <t>Etat du bilan - Variation du patrimoine</t>
  </si>
  <si>
    <t>92 - Opérations non ventilées</t>
  </si>
  <si>
    <t xml:space="preserve"> 31/35</t>
  </si>
  <si>
    <t>Etat des opérations pour comptes de tiers</t>
  </si>
  <si>
    <t>111</t>
  </si>
  <si>
    <t>90 - Opérations ventilées</t>
  </si>
  <si>
    <t xml:space="preserve"> 15/30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</si>
  <si>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</si>
  <si>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</si>
  <si>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</si>
  <si>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</si>
  <si>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</si>
  <si>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</si>
  <si>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</si>
  <si>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 xml:space="preserve"> 103/106</t>
  </si>
  <si>
    <t>3 - Balance générale</t>
  </si>
  <si>
    <t xml:space="preserve"> 11/12</t>
  </si>
  <si>
    <t>Eléments de bilan - Prêts - Etat des provisions</t>
  </si>
  <si>
    <t>2 - Equilibre financier du compte administratif</t>
  </si>
  <si>
    <t xml:space="preserve"> 9/10</t>
  </si>
  <si>
    <t>Etablissements d'enseignement</t>
  </si>
  <si>
    <t>1 - Compte administratif - Récapitulation par groupes fonctionnels</t>
  </si>
  <si>
    <t xml:space="preserve"> 7/8</t>
  </si>
  <si>
    <t>Eléments de bilan - Etat des immobilisations (dont acquisitions  et cessions)</t>
  </si>
  <si>
    <t xml:space="preserve"> 99/101</t>
  </si>
  <si>
    <t xml:space="preserve">Eléments de bilan - Etat de la dette </t>
  </si>
  <si>
    <t xml:space="preserve"> 92/98</t>
  </si>
  <si>
    <t>II - Présentation générale</t>
  </si>
  <si>
    <t>Présentation agrégée du budget principal et des budgets annexes</t>
  </si>
  <si>
    <t>Présentation croisée par nature</t>
  </si>
  <si>
    <t xml:space="preserve"> 60/90</t>
  </si>
  <si>
    <t>Exécution du budget</t>
  </si>
  <si>
    <t xml:space="preserve"> 4/5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</si>
  <si>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</si>
  <si>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</si>
  <si>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</si>
  <si>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</si>
  <si>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</si>
  <si>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</si>
  <si>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RÉPUBLIQUE FRANCAISE</t>
  </si>
  <si>
    <t>COLLECTIVITÉ : TERRITOIRE des ÎLES WALLIS et FUTUNA</t>
  </si>
  <si>
    <t>POSTE COMPTABLE : DIRECTION des FINANCES PUBLIQUES du TERRITOIRE</t>
  </si>
  <si>
    <t>des ÎLES WALLIS et FUTUNA</t>
  </si>
  <si>
    <t>BUDGET : 01  BUDGET PRINCIPAL</t>
  </si>
  <si>
    <t>M 52 adaptée</t>
  </si>
  <si>
    <t>Voté par fonction</t>
  </si>
  <si>
    <t>Arrêté n° 2018-418 du 18 juillet 2018 approuvant et rendant exécutoire la délibération n° 45/AT/2018</t>
  </si>
  <si>
    <t>du 06 juillet 2018 portant adoption des comptes administratifs des budgets - Principal - Annexe du Service</t>
  </si>
  <si>
    <t>ANNEE 2018</t>
  </si>
  <si>
    <t>de l'exercice 2017 du Territoire des Îles Wallis et Futuna</t>
  </si>
  <si>
    <t>des postes et télécommunications et Annexe de la stratégie territoriale de développement numérique de W &amp; F -</t>
  </si>
  <si>
    <t>(1) Total des centimes additionnels votés par l'Assemblée</t>
  </si>
  <si>
    <t>INFORMATIONS FISCALES PREVISIONNELLES</t>
  </si>
  <si>
    <t>Moyennes prévisionnelles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</si>
  <si>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 Le Territoire de Wallis et Futuna a la faculté, en effet, d'utiliser la technique des restes à réaliser pour les crédits de paiement compris dans une AP selon les modalités définies dans le réglement budgétaire et financier de la collectivité et dans les cas précités.</t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</si>
  <si>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</si>
  <si>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9"/>
        <rFont val="Arial"/>
        <family val="2"/>
      </rPr>
      <t>du chapitre</t>
    </r>
    <r>
      <rPr>
        <sz val="9"/>
        <rFont val="Arial"/>
        <family val="2"/>
      </rPr>
      <t xml:space="preserve"> pour la section de fonctionnement</t>
    </r>
  </si>
  <si>
    <r>
      <t xml:space="preserve">II - L'assemblée délibérante a autorisé le président à opérer des virements de crédits de paiement de chapitre à chapitre dans les limites suivantes </t>
    </r>
    <r>
      <rPr>
        <b/>
        <sz val="9"/>
        <rFont val="Arial"/>
        <family val="2"/>
      </rPr>
      <t>NON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</si>
</sst>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"/>
    <numFmt numFmtId="172" formatCode="&quot;(III)   &quot;"/>
    <numFmt numFmtId="173" formatCode="&quot;(II)   &quot;#,##0;\-#,##0;;"/>
    <numFmt numFmtId="174" formatCode="&quot;(I)   &quot;#,##0;\-#,##0;;"/>
    <numFmt numFmtId="175" formatCode="&quot;(IV)   &quot;#,##0;\-#,##0;;"/>
    <numFmt numFmtId="176" formatCode="&quot;(III)    &quot;#,##0;\-#,##0;;"/>
    <numFmt numFmtId="177" formatCode="&quot;(III)   &quot;#,##0;\-#,##0;;"/>
    <numFmt numFmtId="178" formatCode="&quot;(III+IV)   &quot;#,##0;\-#,##0;;"/>
    <numFmt numFmtId="179" formatCode="&quot;(I+II)   &quot;#,##0;\-#,##0;;"/>
    <numFmt numFmtId="180" formatCode="&quot;(I)    &quot;#,##0;\-#,##0;;"/>
    <numFmt numFmtId="181" formatCode="&quot;(1)   &quot;#,##0;\-#,##0;;"/>
    <numFmt numFmtId="182" formatCode="&quot;(002)(2)   &quot;#,##0;\-#,##0;;"/>
    <numFmt numFmtId="183" formatCode="&quot;(001)   &quot;#,##0;\-#,##0;;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26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52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164" fontId="5" fillId="0" borderId="9" xfId="2" applyNumberFormat="1" applyFont="1" applyFill="1" applyBorder="1" applyAlignment="1">
      <alignment vertical="top" wrapText="1"/>
    </xf>
    <xf numFmtId="164" fontId="5" fillId="0" borderId="10" xfId="2" applyNumberFormat="1" applyFont="1" applyFill="1" applyBorder="1" applyAlignment="1">
      <alignment vertical="top" wrapText="1"/>
    </xf>
    <xf numFmtId="164" fontId="5" fillId="2" borderId="10" xfId="2" applyNumberFormat="1" applyFont="1" applyFill="1" applyBorder="1" applyAlignment="1">
      <alignment vertical="top"/>
    </xf>
    <xf numFmtId="164" fontId="5" fillId="2" borderId="10" xfId="2" applyNumberFormat="1" applyFont="1" applyFill="1" applyBorder="1" applyAlignment="1">
      <alignment vertical="top" wrapText="1"/>
    </xf>
    <xf numFmtId="164" fontId="5" fillId="2" borderId="11" xfId="2" applyNumberFormat="1" applyFont="1" applyFill="1" applyBorder="1" applyAlignment="1">
      <alignment vertical="top" wrapText="1"/>
    </xf>
    <xf numFmtId="164" fontId="5" fillId="0" borderId="12" xfId="2" applyNumberFormat="1" applyFont="1" applyFill="1" applyBorder="1" applyAlignment="1">
      <alignment vertical="top" wrapText="1"/>
    </xf>
    <xf numFmtId="164" fontId="5" fillId="0" borderId="13" xfId="2" applyNumberFormat="1" applyFont="1" applyFill="1" applyBorder="1" applyAlignment="1">
      <alignment vertical="top" wrapText="1"/>
    </xf>
    <xf numFmtId="164" fontId="5" fillId="2" borderId="13" xfId="2" applyNumberFormat="1" applyFont="1" applyFill="1" applyBorder="1" applyAlignment="1">
      <alignment vertical="top"/>
    </xf>
    <xf numFmtId="164" fontId="5" fillId="2" borderId="13" xfId="2" applyNumberFormat="1" applyFont="1" applyFill="1" applyBorder="1" applyAlignment="1">
      <alignment vertical="top" wrapText="1"/>
    </xf>
    <xf numFmtId="164" fontId="5" fillId="2" borderId="14" xfId="2" applyNumberFormat="1" applyFont="1" applyFill="1" applyBorder="1" applyAlignment="1">
      <alignment vertical="top" wrapText="1"/>
    </xf>
    <xf numFmtId="164" fontId="5" fillId="0" borderId="15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vertical="top" wrapText="1"/>
    </xf>
    <xf numFmtId="164" fontId="5" fillId="0" borderId="16" xfId="2" applyNumberFormat="1" applyFont="1" applyBorder="1" applyAlignment="1">
      <alignment horizontal="right" vertical="top" wrapText="1"/>
    </xf>
    <xf numFmtId="164" fontId="5" fillId="0" borderId="16" xfId="2" applyNumberFormat="1" applyFont="1" applyBorder="1" applyAlignment="1">
      <alignment horizontal="center" vertical="center" wrapText="1"/>
    </xf>
    <xf numFmtId="164" fontId="5" fillId="0" borderId="17" xfId="2" applyNumberFormat="1" applyFont="1" applyBorder="1" applyAlignment="1">
      <alignment vertical="center" wrapText="1"/>
    </xf>
    <xf numFmtId="164" fontId="5" fillId="0" borderId="15" xfId="2" applyNumberFormat="1" applyFont="1" applyFill="1" applyBorder="1" applyAlignment="1">
      <alignment vertical="top" wrapText="1"/>
    </xf>
    <xf numFmtId="164" fontId="5" fillId="0" borderId="16" xfId="2" applyNumberFormat="1" applyFont="1" applyFill="1" applyBorder="1" applyAlignment="1">
      <alignment vertical="top" wrapText="1"/>
    </xf>
    <xf numFmtId="164" fontId="5" fillId="2" borderId="16" xfId="2" applyNumberFormat="1" applyFont="1" applyFill="1" applyBorder="1" applyAlignment="1">
      <alignment vertical="top"/>
    </xf>
    <xf numFmtId="164" fontId="5" fillId="2" borderId="16" xfId="2" applyNumberFormat="1" applyFont="1" applyFill="1" applyBorder="1" applyAlignment="1">
      <alignment vertical="top" wrapText="1"/>
    </xf>
    <xf numFmtId="164" fontId="5" fillId="2" borderId="17" xfId="2" applyNumberFormat="1" applyFont="1" applyFill="1" applyBorder="1" applyAlignment="1">
      <alignment vertical="top" wrapText="1"/>
    </xf>
    <xf numFmtId="164" fontId="5" fillId="2" borderId="18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center" vertical="center" wrapText="1"/>
    </xf>
    <xf numFmtId="164" fontId="5" fillId="2" borderId="20" xfId="2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27" xfId="1" applyFont="1" applyBorder="1" applyAlignment="1">
      <alignment horizontal="justify" vertical="top" wrapText="1"/>
    </xf>
    <xf numFmtId="0" fontId="4" fillId="3" borderId="28" xfId="1" applyFont="1" applyFill="1" applyBorder="1" applyAlignment="1">
      <alignment horizontal="justify" vertical="top" wrapText="1"/>
    </xf>
    <xf numFmtId="0" fontId="4" fillId="0" borderId="28" xfId="1" applyFont="1" applyBorder="1" applyAlignment="1">
      <alignment horizontal="justify" vertical="top" wrapText="1"/>
    </xf>
    <xf numFmtId="0" fontId="5" fillId="3" borderId="29" xfId="1" applyFont="1" applyFill="1" applyBorder="1" applyAlignment="1">
      <alignment horizontal="right" vertical="top" wrapText="1"/>
    </xf>
    <xf numFmtId="0" fontId="4" fillId="3" borderId="15" xfId="1" applyFont="1" applyFill="1" applyBorder="1" applyAlignment="1">
      <alignment horizontal="justify" vertical="top" wrapText="1"/>
    </xf>
    <xf numFmtId="0" fontId="4" fillId="3" borderId="16" xfId="1" applyFont="1" applyFill="1" applyBorder="1" applyAlignment="1">
      <alignment horizontal="justify" vertical="top" wrapText="1"/>
    </xf>
    <xf numFmtId="0" fontId="4" fillId="2" borderId="17" xfId="1" applyFont="1" applyFill="1" applyBorder="1" applyAlignment="1">
      <alignment horizontal="justify" vertical="top" wrapText="1"/>
    </xf>
    <xf numFmtId="0" fontId="3" fillId="3" borderId="28" xfId="1" applyFont="1" applyFill="1" applyBorder="1" applyAlignment="1">
      <alignment horizontal="justify" vertical="top" wrapText="1"/>
    </xf>
    <xf numFmtId="0" fontId="3" fillId="3" borderId="16" xfId="1" applyFont="1" applyFill="1" applyBorder="1" applyAlignment="1">
      <alignment horizontal="justify" vertical="top" wrapText="1"/>
    </xf>
    <xf numFmtId="0" fontId="4" fillId="0" borderId="0" xfId="1" applyFont="1" applyAlignment="1">
      <alignment vertical="top"/>
    </xf>
    <xf numFmtId="167" fontId="4" fillId="0" borderId="41" xfId="1" applyNumberFormat="1" applyFont="1" applyBorder="1" applyAlignment="1">
      <alignment horizontal="right" vertical="top"/>
    </xf>
    <xf numFmtId="0" fontId="4" fillId="0" borderId="41" xfId="1" applyFont="1" applyBorder="1" applyAlignment="1">
      <alignment vertical="top" wrapText="1"/>
    </xf>
    <xf numFmtId="0" fontId="5" fillId="2" borderId="4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10" fillId="0" borderId="47" xfId="1" applyFont="1" applyBorder="1" applyAlignment="1">
      <alignment vertical="top" wrapText="1"/>
    </xf>
    <xf numFmtId="0" fontId="12" fillId="3" borderId="18" xfId="1" applyFont="1" applyFill="1" applyBorder="1" applyAlignment="1">
      <alignment horizontal="center" vertical="top" wrapText="1"/>
    </xf>
    <xf numFmtId="0" fontId="11" fillId="3" borderId="19" xfId="1" applyFont="1" applyFill="1" applyBorder="1" applyAlignment="1">
      <alignment vertical="top" wrapText="1"/>
    </xf>
    <xf numFmtId="0" fontId="11" fillId="3" borderId="20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6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vertical="center"/>
    </xf>
    <xf numFmtId="167" fontId="4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right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49" fontId="5" fillId="2" borderId="49" xfId="1" applyNumberFormat="1" applyFont="1" applyFill="1" applyBorder="1" applyAlignment="1">
      <alignment horizontal="center" vertical="center" wrapText="1"/>
    </xf>
    <xf numFmtId="167" fontId="5" fillId="0" borderId="16" xfId="1" applyNumberFormat="1" applyFont="1" applyBorder="1" applyAlignment="1">
      <alignment horizontal="right" vertical="center" wrapText="1"/>
    </xf>
    <xf numFmtId="49" fontId="5" fillId="0" borderId="16" xfId="1" applyNumberFormat="1" applyFont="1" applyBorder="1" applyAlignment="1">
      <alignment horizontal="left" vertical="center" wrapText="1"/>
    </xf>
    <xf numFmtId="167" fontId="5" fillId="0" borderId="49" xfId="1" applyNumberFormat="1" applyFont="1" applyBorder="1" applyAlignment="1">
      <alignment horizontal="right" vertical="center" wrapText="1"/>
    </xf>
    <xf numFmtId="49" fontId="5" fillId="0" borderId="49" xfId="1" applyNumberFormat="1" applyFont="1" applyBorder="1" applyAlignment="1">
      <alignment horizontal="left" vertical="center" wrapText="1"/>
    </xf>
    <xf numFmtId="167" fontId="4" fillId="0" borderId="47" xfId="1" applyNumberFormat="1" applyFont="1" applyBorder="1" applyAlignment="1">
      <alignment horizontal="right" vertical="center" wrapText="1"/>
    </xf>
    <xf numFmtId="49" fontId="4" fillId="0" borderId="47" xfId="1" applyNumberFormat="1" applyFont="1" applyBorder="1" applyAlignment="1">
      <alignment horizontal="left" vertical="center" wrapText="1"/>
    </xf>
    <xf numFmtId="167" fontId="4" fillId="0" borderId="49" xfId="1" applyNumberFormat="1" applyFont="1" applyBorder="1" applyAlignment="1">
      <alignment horizontal="right" vertical="center" wrapText="1"/>
    </xf>
    <xf numFmtId="49" fontId="4" fillId="0" borderId="49" xfId="1" applyNumberFormat="1" applyFont="1" applyBorder="1" applyAlignment="1">
      <alignment horizontal="left" vertical="center" wrapText="1"/>
    </xf>
    <xf numFmtId="0" fontId="5" fillId="0" borderId="49" xfId="1" applyFont="1" applyBorder="1" applyAlignment="1">
      <alignment horizontal="center" vertical="center" wrapText="1"/>
    </xf>
    <xf numFmtId="49" fontId="5" fillId="0" borderId="49" xfId="1" applyNumberFormat="1" applyFont="1" applyBorder="1" applyAlignment="1">
      <alignment horizontal="center" vertical="center" wrapText="1"/>
    </xf>
    <xf numFmtId="167" fontId="4" fillId="0" borderId="16" xfId="1" applyNumberFormat="1" applyFont="1" applyBorder="1" applyAlignment="1">
      <alignment horizontal="right" vertical="center" wrapText="1"/>
    </xf>
    <xf numFmtId="49" fontId="4" fillId="0" borderId="16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 wrapText="1"/>
    </xf>
    <xf numFmtId="49" fontId="4" fillId="0" borderId="41" xfId="1" applyNumberFormat="1" applyFont="1" applyBorder="1" applyAlignment="1">
      <alignment horizontal="left" vertical="center" wrapText="1"/>
    </xf>
    <xf numFmtId="167" fontId="4" fillId="0" borderId="41" xfId="1" applyNumberFormat="1" applyFont="1" applyBorder="1" applyAlignment="1">
      <alignment horizontal="right" vertical="center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167" fontId="15" fillId="0" borderId="41" xfId="1" applyNumberFormat="1" applyFont="1" applyBorder="1" applyAlignment="1">
      <alignment horizontal="right" vertical="center"/>
    </xf>
    <xf numFmtId="0" fontId="15" fillId="0" borderId="41" xfId="1" applyFont="1" applyBorder="1" applyAlignment="1">
      <alignment vertical="center" wrapText="1"/>
    </xf>
    <xf numFmtId="0" fontId="15" fillId="0" borderId="41" xfId="1" applyFont="1" applyBorder="1" applyAlignment="1">
      <alignment vertical="center"/>
    </xf>
    <xf numFmtId="167" fontId="5" fillId="0" borderId="41" xfId="1" applyNumberFormat="1" applyFont="1" applyBorder="1" applyAlignment="1">
      <alignment horizontal="right" vertical="center"/>
    </xf>
    <xf numFmtId="0" fontId="5" fillId="2" borderId="41" xfId="1" applyFont="1" applyFill="1" applyBorder="1" applyAlignment="1">
      <alignment horizontal="left" vertical="center" wrapText="1"/>
    </xf>
    <xf numFmtId="0" fontId="5" fillId="0" borderId="41" xfId="1" applyFont="1" applyBorder="1" applyAlignment="1">
      <alignment vertical="center"/>
    </xf>
    <xf numFmtId="0" fontId="5" fillId="2" borderId="16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167" fontId="5" fillId="0" borderId="16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7" fillId="2" borderId="41" xfId="1" applyNumberFormat="1" applyFont="1" applyFill="1" applyBorder="1" applyAlignment="1">
      <alignment horizontal="right" vertical="center"/>
    </xf>
    <xf numFmtId="167" fontId="17" fillId="0" borderId="41" xfId="1" applyNumberFormat="1" applyFont="1" applyBorder="1" applyAlignment="1">
      <alignment horizontal="right" vertical="center"/>
    </xf>
    <xf numFmtId="0" fontId="17" fillId="0" borderId="41" xfId="1" applyFont="1" applyBorder="1" applyAlignment="1">
      <alignment vertical="center" wrapText="1"/>
    </xf>
    <xf numFmtId="49" fontId="17" fillId="0" borderId="41" xfId="1" applyNumberFormat="1" applyFont="1" applyBorder="1" applyAlignment="1">
      <alignment vertical="center"/>
    </xf>
    <xf numFmtId="167" fontId="5" fillId="2" borderId="41" xfId="1" applyNumberFormat="1" applyFont="1" applyFill="1" applyBorder="1" applyAlignment="1">
      <alignment horizontal="right" vertical="center"/>
    </xf>
    <xf numFmtId="0" fontId="5" fillId="2" borderId="41" xfId="1" applyFont="1" applyFill="1" applyBorder="1" applyAlignment="1">
      <alignment vertical="center" wrapText="1"/>
    </xf>
    <xf numFmtId="49" fontId="5" fillId="2" borderId="41" xfId="1" applyNumberFormat="1" applyFont="1" applyFill="1" applyBorder="1" applyAlignment="1">
      <alignment vertical="center"/>
    </xf>
    <xf numFmtId="167" fontId="15" fillId="2" borderId="41" xfId="1" applyNumberFormat="1" applyFont="1" applyFill="1" applyBorder="1" applyAlignment="1">
      <alignment horizontal="right" vertical="center"/>
    </xf>
    <xf numFmtId="49" fontId="15" fillId="0" borderId="41" xfId="1" applyNumberFormat="1" applyFont="1" applyBorder="1" applyAlignment="1">
      <alignment vertical="center"/>
    </xf>
    <xf numFmtId="167" fontId="15" fillId="0" borderId="47" xfId="1" applyNumberFormat="1" applyFont="1" applyBorder="1" applyAlignment="1">
      <alignment horizontal="right" vertical="center"/>
    </xf>
    <xf numFmtId="167" fontId="15" fillId="2" borderId="47" xfId="1" applyNumberFormat="1" applyFont="1" applyFill="1" applyBorder="1" applyAlignment="1">
      <alignment horizontal="right" vertical="center"/>
    </xf>
    <xf numFmtId="0" fontId="15" fillId="0" borderId="47" xfId="1" applyFont="1" applyBorder="1" applyAlignment="1">
      <alignment vertical="center" wrapText="1"/>
    </xf>
    <xf numFmtId="49" fontId="15" fillId="0" borderId="47" xfId="1" applyNumberFormat="1" applyFont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0" fontId="4" fillId="0" borderId="47" xfId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/>
    </xf>
    <xf numFmtId="49" fontId="4" fillId="0" borderId="41" xfId="1" applyNumberFormat="1" applyFont="1" applyBorder="1" applyAlignment="1">
      <alignment vertical="center"/>
    </xf>
    <xf numFmtId="0" fontId="5" fillId="2" borderId="47" xfId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vertical="center"/>
    </xf>
    <xf numFmtId="0" fontId="5" fillId="2" borderId="41" xfId="1" applyFont="1" applyFill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67" fontId="17" fillId="2" borderId="47" xfId="1" applyNumberFormat="1" applyFont="1" applyFill="1" applyBorder="1" applyAlignment="1">
      <alignment horizontal="right" vertical="center"/>
    </xf>
    <xf numFmtId="167" fontId="17" fillId="0" borderId="47" xfId="1" applyNumberFormat="1" applyFont="1" applyBorder="1" applyAlignment="1">
      <alignment horizontal="right" vertical="center"/>
    </xf>
    <xf numFmtId="0" fontId="17" fillId="0" borderId="47" xfId="1" applyFont="1" applyBorder="1" applyAlignment="1">
      <alignment vertical="center" wrapText="1"/>
    </xf>
    <xf numFmtId="49" fontId="17" fillId="0" borderId="47" xfId="1" applyNumberFormat="1" applyFont="1" applyBorder="1" applyAlignment="1">
      <alignment vertical="center"/>
    </xf>
    <xf numFmtId="0" fontId="1" fillId="0" borderId="0" xfId="1" applyBorder="1"/>
    <xf numFmtId="0" fontId="18" fillId="0" borderId="0" xfId="1" applyFont="1" applyBorder="1"/>
    <xf numFmtId="0" fontId="18" fillId="0" borderId="0" xfId="1" applyFont="1" applyBorder="1" applyAlignment="1">
      <alignment wrapText="1"/>
    </xf>
    <xf numFmtId="0" fontId="18" fillId="0" borderId="3" xfId="1" applyFont="1" applyBorder="1"/>
    <xf numFmtId="0" fontId="18" fillId="0" borderId="5" xfId="1" applyFont="1" applyBorder="1"/>
    <xf numFmtId="0" fontId="18" fillId="0" borderId="4" xfId="1" applyFont="1" applyBorder="1" applyAlignment="1">
      <alignment wrapText="1"/>
    </xf>
    <xf numFmtId="0" fontId="18" fillId="0" borderId="4" xfId="1" applyFont="1" applyBorder="1"/>
    <xf numFmtId="0" fontId="18" fillId="0" borderId="6" xfId="1" applyFont="1" applyBorder="1"/>
    <xf numFmtId="0" fontId="18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4" borderId="16" xfId="1" applyFont="1" applyFill="1" applyBorder="1" applyAlignment="1">
      <alignment vertical="center"/>
    </xf>
    <xf numFmtId="0" fontId="2" fillId="4" borderId="43" xfId="1" applyFont="1" applyFill="1" applyBorder="1" applyAlignment="1">
      <alignment vertical="center"/>
    </xf>
    <xf numFmtId="0" fontId="2" fillId="4" borderId="44" xfId="1" applyFont="1" applyFill="1" applyBorder="1" applyAlignment="1">
      <alignment vertical="center"/>
    </xf>
    <xf numFmtId="0" fontId="2" fillId="4" borderId="16" xfId="1" applyFont="1" applyFill="1" applyBorder="1" applyAlignment="1">
      <alignment horizontal="center" vertical="center"/>
    </xf>
    <xf numFmtId="167" fontId="4" fillId="2" borderId="41" xfId="1" applyNumberFormat="1" applyFont="1" applyFill="1" applyBorder="1" applyAlignment="1">
      <alignment horizontal="right" vertical="center"/>
    </xf>
    <xf numFmtId="167" fontId="4" fillId="2" borderId="47" xfId="1" applyNumberFormat="1" applyFont="1" applyFill="1" applyBorder="1" applyAlignment="1">
      <alignment horizontal="right" vertical="center"/>
    </xf>
    <xf numFmtId="167" fontId="5" fillId="0" borderId="42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vertical="center" wrapText="1"/>
    </xf>
    <xf numFmtId="167" fontId="4" fillId="2" borderId="16" xfId="1" applyNumberFormat="1" applyFont="1" applyFill="1" applyBorder="1" applyAlignment="1">
      <alignment horizontal="right" vertical="center"/>
    </xf>
    <xf numFmtId="49" fontId="5" fillId="0" borderId="16" xfId="1" applyNumberFormat="1" applyFont="1" applyBorder="1" applyAlignment="1">
      <alignment vertical="center" wrapText="1"/>
    </xf>
    <xf numFmtId="49" fontId="5" fillId="2" borderId="16" xfId="1" applyNumberFormat="1" applyFont="1" applyFill="1" applyBorder="1" applyAlignment="1">
      <alignment vertical="center" wrapText="1"/>
    </xf>
    <xf numFmtId="167" fontId="17" fillId="2" borderId="16" xfId="1" applyNumberFormat="1" applyFont="1" applyFill="1" applyBorder="1" applyAlignment="1">
      <alignment horizontal="right" vertical="center"/>
    </xf>
    <xf numFmtId="49" fontId="17" fillId="0" borderId="16" xfId="1" applyNumberFormat="1" applyFont="1" applyBorder="1" applyAlignment="1">
      <alignment vertical="center" wrapText="1"/>
    </xf>
    <xf numFmtId="167" fontId="17" fillId="0" borderId="16" xfId="1" applyNumberFormat="1" applyFont="1" applyBorder="1" applyAlignment="1">
      <alignment horizontal="right" vertical="center"/>
    </xf>
    <xf numFmtId="49" fontId="4" fillId="0" borderId="41" xfId="1" applyNumberFormat="1" applyFont="1" applyBorder="1" applyAlignment="1">
      <alignment vertical="center" wrapText="1"/>
    </xf>
    <xf numFmtId="49" fontId="4" fillId="0" borderId="47" xfId="1" applyNumberFormat="1" applyFont="1" applyBorder="1" applyAlignment="1">
      <alignment vertical="center" wrapText="1"/>
    </xf>
    <xf numFmtId="167" fontId="4" fillId="0" borderId="49" xfId="1" applyNumberFormat="1" applyFont="1" applyBorder="1" applyAlignment="1">
      <alignment horizontal="right" vertical="center"/>
    </xf>
    <xf numFmtId="49" fontId="4" fillId="0" borderId="49" xfId="1" applyNumberFormat="1" applyFont="1" applyBorder="1" applyAlignment="1">
      <alignment vertical="center" wrapText="1"/>
    </xf>
    <xf numFmtId="167" fontId="4" fillId="2" borderId="49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49" fontId="4" fillId="0" borderId="41" xfId="1" applyNumberFormat="1" applyFont="1" applyBorder="1" applyAlignment="1">
      <alignment horizontal="left" vertical="center"/>
    </xf>
    <xf numFmtId="49" fontId="4" fillId="0" borderId="47" xfId="1" applyNumberFormat="1" applyFont="1" applyBorder="1" applyAlignment="1">
      <alignment horizontal="left" vertical="center"/>
    </xf>
    <xf numFmtId="49" fontId="5" fillId="2" borderId="41" xfId="1" applyNumberFormat="1" applyFont="1" applyFill="1" applyBorder="1" applyAlignment="1">
      <alignment horizontal="center" vertical="center"/>
    </xf>
    <xf numFmtId="49" fontId="5" fillId="2" borderId="49" xfId="1" applyNumberFormat="1" applyFont="1" applyFill="1" applyBorder="1" applyAlignment="1">
      <alignment horizontal="center" vertical="center"/>
    </xf>
    <xf numFmtId="175" fontId="5" fillId="0" borderId="16" xfId="1" applyNumberFormat="1" applyFont="1" applyBorder="1" applyAlignment="1">
      <alignment horizontal="right" vertical="center"/>
    </xf>
    <xf numFmtId="173" fontId="5" fillId="0" borderId="16" xfId="1" applyNumberFormat="1" applyFont="1" applyBorder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178" fontId="5" fillId="0" borderId="16" xfId="1" applyNumberFormat="1" applyFont="1" applyBorder="1" applyAlignment="1">
      <alignment horizontal="right" vertical="center"/>
    </xf>
    <xf numFmtId="179" fontId="5" fillId="0" borderId="16" xfId="1" applyNumberFormat="1" applyFont="1" applyBorder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Border="1" applyAlignment="1">
      <alignment vertical="center" wrapText="1"/>
    </xf>
    <xf numFmtId="181" fontId="4" fillId="0" borderId="16" xfId="1" applyNumberFormat="1" applyFont="1" applyBorder="1" applyAlignment="1">
      <alignment horizontal="right" vertical="center"/>
    </xf>
    <xf numFmtId="182" fontId="4" fillId="0" borderId="16" xfId="1" applyNumberFormat="1" applyFont="1" applyBorder="1" applyAlignment="1">
      <alignment horizontal="right" vertical="center"/>
    </xf>
    <xf numFmtId="183" fontId="4" fillId="0" borderId="16" xfId="1" applyNumberFormat="1" applyFont="1" applyBorder="1" applyAlignment="1">
      <alignment horizontal="right" vertical="center"/>
    </xf>
    <xf numFmtId="0" fontId="3" fillId="0" borderId="0" xfId="6" applyAlignment="1">
      <alignment vertical="center"/>
    </xf>
    <xf numFmtId="0" fontId="3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164" fontId="3" fillId="0" borderId="0" xfId="7" applyNumberFormat="1" applyBorder="1" applyAlignment="1">
      <alignment horizontal="center"/>
    </xf>
    <xf numFmtId="164" fontId="3" fillId="0" borderId="0" xfId="7" applyNumberFormat="1" applyBorder="1"/>
    <xf numFmtId="164" fontId="14" fillId="0" borderId="0" xfId="7" applyNumberFormat="1" applyFont="1"/>
    <xf numFmtId="164" fontId="3" fillId="2" borderId="0" xfId="7" applyNumberFormat="1" applyFill="1" applyBorder="1"/>
    <xf numFmtId="0" fontId="24" fillId="0" borderId="0" xfId="6" applyFont="1" applyAlignment="1">
      <alignment vertical="center"/>
    </xf>
    <xf numFmtId="164" fontId="14" fillId="0" borderId="0" xfId="7" applyNumberFormat="1" applyFont="1" applyBorder="1" applyAlignment="1">
      <alignment vertical="center"/>
    </xf>
    <xf numFmtId="0" fontId="25" fillId="0" borderId="0" xfId="6" applyFont="1" applyAlignment="1">
      <alignment vertical="center"/>
    </xf>
    <xf numFmtId="164" fontId="3" fillId="0" borderId="9" xfId="7" applyNumberFormat="1" applyBorder="1" applyAlignment="1">
      <alignment horizontal="center"/>
    </xf>
    <xf numFmtId="164" fontId="3" fillId="0" borderId="2" xfId="7" applyNumberFormat="1" applyBorder="1"/>
    <xf numFmtId="164" fontId="2" fillId="0" borderId="2" xfId="7" applyNumberFormat="1" applyFont="1" applyBorder="1"/>
    <xf numFmtId="164" fontId="3" fillId="0" borderId="10" xfId="7" applyNumberFormat="1" applyBorder="1" applyAlignment="1">
      <alignment horizontal="center"/>
    </xf>
    <xf numFmtId="164" fontId="3" fillId="0" borderId="3" xfId="7" applyNumberFormat="1" applyBorder="1"/>
    <xf numFmtId="164" fontId="3" fillId="0" borderId="46" xfId="7" applyNumberFormat="1" applyBorder="1" applyAlignment="1">
      <alignment horizontal="center"/>
    </xf>
    <xf numFmtId="164" fontId="2" fillId="0" borderId="0" xfId="7" applyNumberFormat="1" applyFont="1" applyBorder="1"/>
    <xf numFmtId="164" fontId="3" fillId="0" borderId="47" xfId="7" applyNumberFormat="1" applyBorder="1" applyAlignment="1">
      <alignment horizontal="center"/>
    </xf>
    <xf numFmtId="164" fontId="3" fillId="0" borderId="5" xfId="7" applyNumberFormat="1" applyBorder="1"/>
    <xf numFmtId="164" fontId="3" fillId="0" borderId="5" xfId="7" applyNumberFormat="1" applyFont="1" applyBorder="1"/>
    <xf numFmtId="0" fontId="26" fillId="0" borderId="0" xfId="6" applyFont="1" applyAlignment="1">
      <alignment vertical="center"/>
    </xf>
    <xf numFmtId="0" fontId="27" fillId="0" borderId="0" xfId="6" applyFont="1" applyAlignment="1">
      <alignment vertical="center"/>
    </xf>
    <xf numFmtId="164" fontId="3" fillId="0" borderId="65" xfId="7" applyNumberFormat="1" applyBorder="1" applyAlignment="1">
      <alignment horizontal="center"/>
    </xf>
    <xf numFmtId="164" fontId="3" fillId="0" borderId="36" xfId="7" applyNumberFormat="1" applyBorder="1"/>
    <xf numFmtId="164" fontId="2" fillId="0" borderId="36" xfId="7" applyNumberFormat="1" applyFont="1" applyBorder="1"/>
    <xf numFmtId="164" fontId="3" fillId="0" borderId="49" xfId="7" applyNumberFormat="1" applyBorder="1" applyAlignment="1">
      <alignment horizontal="center"/>
    </xf>
    <xf numFmtId="164" fontId="2" fillId="2" borderId="18" xfId="7" applyNumberFormat="1" applyFont="1" applyFill="1" applyBorder="1" applyAlignment="1">
      <alignment horizontal="center"/>
    </xf>
    <xf numFmtId="164" fontId="2" fillId="2" borderId="41" xfId="7" applyNumberFormat="1" applyFont="1" applyFill="1" applyBorder="1" applyAlignment="1">
      <alignment horizontal="center"/>
    </xf>
    <xf numFmtId="0" fontId="28" fillId="0" borderId="0" xfId="6" applyFont="1" applyAlignment="1">
      <alignment vertical="center"/>
    </xf>
    <xf numFmtId="0" fontId="2" fillId="2" borderId="68" xfId="7" applyNumberFormat="1" applyFont="1" applyFill="1" applyBorder="1" applyAlignment="1">
      <alignment horizontal="center" vertical="center"/>
    </xf>
    <xf numFmtId="164" fontId="2" fillId="2" borderId="38" xfId="7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14" fillId="0" borderId="0" xfId="1" applyFont="1"/>
    <xf numFmtId="0" fontId="14" fillId="0" borderId="0" xfId="1" applyFont="1" applyBorder="1" applyAlignment="1">
      <alignment wrapText="1"/>
    </xf>
    <xf numFmtId="0" fontId="14" fillId="0" borderId="0" xfId="1" applyFont="1" applyBorder="1"/>
    <xf numFmtId="0" fontId="18" fillId="0" borderId="0" xfId="1" applyFont="1"/>
    <xf numFmtId="0" fontId="18" fillId="0" borderId="0" xfId="1" applyFont="1" applyAlignment="1">
      <alignment vertical="top" wrapText="1"/>
    </xf>
    <xf numFmtId="0" fontId="18" fillId="0" borderId="0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164" fontId="4" fillId="0" borderId="50" xfId="7" applyNumberFormat="1" applyFont="1" applyBorder="1"/>
    <xf numFmtId="164" fontId="4" fillId="0" borderId="41" xfId="7" applyNumberFormat="1" applyFont="1" applyBorder="1" applyAlignment="1">
      <alignment horizontal="center"/>
    </xf>
    <xf numFmtId="164" fontId="4" fillId="0" borderId="45" xfId="7" applyNumberFormat="1" applyFont="1" applyBorder="1"/>
    <xf numFmtId="0" fontId="4" fillId="0" borderId="41" xfId="7" applyNumberFormat="1" applyFont="1" applyBorder="1" applyAlignment="1">
      <alignment horizontal="center"/>
    </xf>
    <xf numFmtId="164" fontId="4" fillId="0" borderId="47" xfId="7" applyNumberFormat="1" applyFont="1" applyBorder="1" applyAlignment="1">
      <alignment vertical="top" wrapText="1" shrinkToFit="1"/>
    </xf>
    <xf numFmtId="0" fontId="4" fillId="0" borderId="47" xfId="7" applyNumberFormat="1" applyFont="1" applyBorder="1" applyAlignment="1">
      <alignment horizontal="center"/>
    </xf>
    <xf numFmtId="164" fontId="4" fillId="0" borderId="0" xfId="7" applyNumberFormat="1" applyFont="1" applyBorder="1"/>
    <xf numFmtId="164" fontId="4" fillId="0" borderId="47" xfId="7" applyNumberFormat="1" applyFont="1" applyBorder="1" applyAlignment="1">
      <alignment vertical="center" wrapText="1" shrinkToFit="1"/>
    </xf>
    <xf numFmtId="0" fontId="4" fillId="0" borderId="47" xfId="7" applyNumberFormat="1" applyFont="1" applyBorder="1" applyAlignment="1">
      <alignment horizontal="center" vertical="center"/>
    </xf>
    <xf numFmtId="164" fontId="5" fillId="0" borderId="0" xfId="7" applyNumberFormat="1" applyFont="1" applyBorder="1"/>
    <xf numFmtId="49" fontId="4" fillId="0" borderId="47" xfId="7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9" fillId="0" borderId="0" xfId="7" applyNumberFormat="1" applyFont="1" applyBorder="1"/>
    <xf numFmtId="0" fontId="4" fillId="0" borderId="47" xfId="7" applyNumberFormat="1" applyFont="1" applyBorder="1" applyAlignment="1"/>
    <xf numFmtId="0" fontId="18" fillId="0" borderId="47" xfId="1" applyFont="1" applyBorder="1" applyAlignment="1">
      <alignment vertical="top" wrapText="1"/>
    </xf>
    <xf numFmtId="16" fontId="4" fillId="0" borderId="47" xfId="7" applyNumberFormat="1" applyFont="1" applyBorder="1" applyAlignment="1">
      <alignment horizontal="center"/>
    </xf>
    <xf numFmtId="164" fontId="4" fillId="0" borderId="52" xfId="7" applyNumberFormat="1" applyFont="1" applyBorder="1"/>
    <xf numFmtId="164" fontId="29" fillId="0" borderId="52" xfId="7" applyNumberFormat="1" applyFont="1" applyBorder="1"/>
    <xf numFmtId="0" fontId="1" fillId="5" borderId="0" xfId="1" applyFill="1"/>
    <xf numFmtId="164" fontId="4" fillId="0" borderId="42" xfId="7" applyNumberFormat="1" applyFont="1" applyBorder="1"/>
    <xf numFmtId="164" fontId="4" fillId="0" borderId="16" xfId="7" applyNumberFormat="1" applyFont="1" applyBorder="1" applyAlignment="1">
      <alignment horizontal="center"/>
    </xf>
    <xf numFmtId="164" fontId="4" fillId="0" borderId="43" xfId="7" applyNumberFormat="1" applyFont="1" applyBorder="1"/>
    <xf numFmtId="0" fontId="3" fillId="0" borderId="0" xfId="7" applyAlignment="1">
      <alignment vertical="center"/>
    </xf>
    <xf numFmtId="0" fontId="15" fillId="0" borderId="0" xfId="1" applyFont="1" applyAlignment="1">
      <alignment horizontal="right"/>
    </xf>
    <xf numFmtId="0" fontId="4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0" xfId="7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164" fontId="5" fillId="2" borderId="75" xfId="7" applyNumberFormat="1" applyFont="1" applyFill="1" applyBorder="1" applyAlignment="1">
      <alignment horizontal="center"/>
    </xf>
    <xf numFmtId="164" fontId="5" fillId="2" borderId="74" xfId="7" applyNumberFormat="1" applyFont="1" applyFill="1" applyBorder="1" applyAlignment="1">
      <alignment horizontal="center"/>
    </xf>
    <xf numFmtId="164" fontId="5" fillId="2" borderId="73" xfId="7" applyNumberFormat="1" applyFont="1" applyFill="1" applyBorder="1" applyAlignment="1">
      <alignment horizontal="center"/>
    </xf>
    <xf numFmtId="0" fontId="18" fillId="0" borderId="36" xfId="1" applyFont="1" applyBorder="1" applyAlignment="1">
      <alignment horizontal="left" vertical="top" wrapText="1"/>
    </xf>
    <xf numFmtId="164" fontId="2" fillId="2" borderId="64" xfId="7" applyNumberFormat="1" applyFont="1" applyFill="1" applyBorder="1" applyAlignment="1">
      <alignment horizontal="center"/>
    </xf>
    <xf numFmtId="164" fontId="2" fillId="2" borderId="66" xfId="7" applyNumberFormat="1" applyFont="1" applyFill="1" applyBorder="1" applyAlignment="1">
      <alignment horizontal="center"/>
    </xf>
    <xf numFmtId="164" fontId="2" fillId="2" borderId="67" xfId="7" applyNumberFormat="1" applyFont="1" applyFill="1" applyBorder="1" applyAlignment="1">
      <alignment horizontal="center"/>
    </xf>
    <xf numFmtId="164" fontId="6" fillId="2" borderId="40" xfId="7" applyNumberFormat="1" applyFont="1" applyFill="1" applyBorder="1" applyAlignment="1">
      <alignment horizontal="center" vertical="center"/>
    </xf>
    <xf numFmtId="164" fontId="6" fillId="2" borderId="39" xfId="7" applyNumberFormat="1" applyFont="1" applyFill="1" applyBorder="1" applyAlignment="1">
      <alignment horizontal="center" vertical="center"/>
    </xf>
    <xf numFmtId="164" fontId="6" fillId="2" borderId="72" xfId="7" applyNumberFormat="1" applyFont="1" applyFill="1" applyBorder="1" applyAlignment="1">
      <alignment horizontal="center" vertical="center"/>
    </xf>
    <xf numFmtId="164" fontId="2" fillId="2" borderId="71" xfId="7" applyNumberFormat="1" applyFont="1" applyFill="1" applyBorder="1" applyAlignment="1">
      <alignment horizontal="center" vertical="center"/>
    </xf>
    <xf numFmtId="164" fontId="2" fillId="2" borderId="70" xfId="7" applyNumberFormat="1" applyFont="1" applyFill="1" applyBorder="1" applyAlignment="1">
      <alignment horizontal="center" vertical="center"/>
    </xf>
    <xf numFmtId="164" fontId="2" fillId="2" borderId="69" xfId="7" applyNumberFormat="1" applyFont="1" applyFill="1" applyBorder="1" applyAlignment="1">
      <alignment horizontal="center" vertical="center"/>
    </xf>
    <xf numFmtId="164" fontId="2" fillId="2" borderId="61" xfId="7" applyNumberFormat="1" applyFont="1" applyFill="1" applyBorder="1" applyAlignment="1">
      <alignment horizontal="center" wrapText="1"/>
    </xf>
    <xf numFmtId="164" fontId="2" fillId="2" borderId="11" xfId="7" applyNumberFormat="1" applyFont="1" applyFill="1" applyBorder="1" applyAlignment="1">
      <alignment horizontal="center" wrapText="1"/>
    </xf>
    <xf numFmtId="164" fontId="2" fillId="2" borderId="44" xfId="7" applyNumberFormat="1" applyFont="1" applyFill="1" applyBorder="1" applyAlignment="1">
      <alignment horizontal="center"/>
    </xf>
    <xf numFmtId="164" fontId="2" fillId="2" borderId="43" xfId="7" applyNumberFormat="1" applyFont="1" applyFill="1" applyBorder="1" applyAlignment="1">
      <alignment horizontal="center"/>
    </xf>
    <xf numFmtId="164" fontId="2" fillId="2" borderId="42" xfId="7" applyNumberFormat="1" applyFont="1" applyFill="1" applyBorder="1" applyAlignment="1">
      <alignment horizontal="center"/>
    </xf>
    <xf numFmtId="164" fontId="2" fillId="2" borderId="60" xfId="7" applyNumberFormat="1" applyFont="1" applyFill="1" applyBorder="1" applyAlignment="1">
      <alignment horizontal="center"/>
    </xf>
    <xf numFmtId="164" fontId="3" fillId="0" borderId="57" xfId="7" applyNumberFormat="1" applyFont="1" applyBorder="1" applyAlignment="1">
      <alignment horizontal="center"/>
    </xf>
    <xf numFmtId="164" fontId="3" fillId="0" borderId="59" xfId="7" applyNumberFormat="1" applyFont="1" applyBorder="1" applyAlignment="1">
      <alignment horizontal="center"/>
    </xf>
    <xf numFmtId="164" fontId="3" fillId="0" borderId="58" xfId="7" applyNumberFormat="1" applyFont="1" applyBorder="1" applyAlignment="1">
      <alignment horizontal="center"/>
    </xf>
    <xf numFmtId="164" fontId="3" fillId="0" borderId="56" xfId="7" applyNumberFormat="1" applyFont="1" applyBorder="1" applyAlignment="1">
      <alignment horizontal="center"/>
    </xf>
    <xf numFmtId="164" fontId="2" fillId="2" borderId="63" xfId="7" applyNumberFormat="1" applyFont="1" applyFill="1" applyBorder="1" applyAlignment="1">
      <alignment horizontal="center"/>
    </xf>
    <xf numFmtId="164" fontId="2" fillId="2" borderId="62" xfId="7" applyNumberFormat="1" applyFont="1" applyFill="1" applyBorder="1" applyAlignment="1">
      <alignment horizontal="center"/>
    </xf>
    <xf numFmtId="0" fontId="4" fillId="0" borderId="41" xfId="1" applyFont="1" applyBorder="1" applyAlignment="1">
      <alignment vertical="center"/>
    </xf>
    <xf numFmtId="0" fontId="1" fillId="0" borderId="41" xfId="1" applyBorder="1" applyAlignment="1">
      <alignment vertical="center"/>
    </xf>
    <xf numFmtId="167" fontId="4" fillId="0" borderId="41" xfId="1" applyNumberFormat="1" applyFont="1" applyBorder="1" applyAlignment="1">
      <alignment horizontal="right" vertical="center"/>
    </xf>
    <xf numFmtId="167" fontId="1" fillId="0" borderId="41" xfId="1" applyNumberFormat="1" applyBorder="1" applyAlignment="1">
      <alignment horizontal="right" vertical="center"/>
    </xf>
    <xf numFmtId="0" fontId="4" fillId="0" borderId="47" xfId="1" applyFont="1" applyBorder="1" applyAlignment="1">
      <alignment vertical="center"/>
    </xf>
    <xf numFmtId="0" fontId="1" fillId="0" borderId="47" xfId="1" applyBorder="1" applyAlignment="1">
      <alignment vertical="center"/>
    </xf>
    <xf numFmtId="167" fontId="4" fillId="0" borderId="47" xfId="1" applyNumberFormat="1" applyFont="1" applyBorder="1" applyAlignment="1">
      <alignment horizontal="right" vertical="center"/>
    </xf>
    <xf numFmtId="167" fontId="1" fillId="0" borderId="47" xfId="1" applyNumberFormat="1" applyBorder="1" applyAlignment="1">
      <alignment horizontal="right" vertical="center"/>
    </xf>
    <xf numFmtId="49" fontId="5" fillId="2" borderId="41" xfId="1" applyNumberFormat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173" fontId="5" fillId="0" borderId="41" xfId="1" applyNumberFormat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49" fontId="5" fillId="2" borderId="16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180" fontId="5" fillId="0" borderId="41" xfId="1" applyNumberFormat="1" applyFont="1" applyBorder="1" applyAlignment="1">
      <alignment vertical="center"/>
    </xf>
    <xf numFmtId="0" fontId="5" fillId="2" borderId="41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167" fontId="5" fillId="2" borderId="41" xfId="1" applyNumberFormat="1" applyFont="1" applyFill="1" applyBorder="1" applyAlignment="1">
      <alignment horizontal="center" vertical="center"/>
    </xf>
    <xf numFmtId="167" fontId="2" fillId="2" borderId="41" xfId="1" applyNumberFormat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167" fontId="5" fillId="2" borderId="49" xfId="1" applyNumberFormat="1" applyFont="1" applyFill="1" applyBorder="1" applyAlignment="1">
      <alignment horizontal="center" vertical="center"/>
    </xf>
    <xf numFmtId="167" fontId="2" fillId="2" borderId="49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2" fillId="0" borderId="36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5" fontId="5" fillId="0" borderId="41" xfId="1" applyNumberFormat="1" applyFont="1" applyBorder="1" applyAlignment="1">
      <alignment horizontal="right" vertical="center"/>
    </xf>
    <xf numFmtId="167" fontId="2" fillId="0" borderId="41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0" fontId="5" fillId="2" borderId="16" xfId="1" applyFont="1" applyFill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167" fontId="5" fillId="0" borderId="41" xfId="1" applyNumberFormat="1" applyFont="1" applyBorder="1" applyAlignment="1">
      <alignment horizontal="right" vertical="center"/>
    </xf>
    <xf numFmtId="167" fontId="5" fillId="0" borderId="16" xfId="1" applyNumberFormat="1" applyFont="1" applyBorder="1" applyAlignment="1">
      <alignment horizontal="right" vertical="center"/>
    </xf>
    <xf numFmtId="167" fontId="2" fillId="0" borderId="16" xfId="1" applyNumberFormat="1" applyFont="1" applyBorder="1" applyAlignment="1">
      <alignment horizontal="right" vertical="center"/>
    </xf>
    <xf numFmtId="0" fontId="14" fillId="0" borderId="36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5" fillId="2" borderId="49" xfId="1" applyNumberFormat="1" applyFont="1" applyFill="1" applyBorder="1" applyAlignment="1">
      <alignment vertical="center"/>
    </xf>
    <xf numFmtId="0" fontId="2" fillId="2" borderId="49" xfId="1" applyFont="1" applyFill="1" applyBorder="1" applyAlignment="1">
      <alignment vertical="center"/>
    </xf>
    <xf numFmtId="167" fontId="5" fillId="0" borderId="49" xfId="1" applyNumberFormat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49" fontId="4" fillId="2" borderId="47" xfId="1" applyNumberFormat="1" applyFont="1" applyFill="1" applyBorder="1" applyAlignment="1">
      <alignment vertical="center"/>
    </xf>
    <xf numFmtId="0" fontId="1" fillId="2" borderId="47" xfId="1" applyFill="1" applyBorder="1" applyAlignment="1">
      <alignment vertical="center"/>
    </xf>
    <xf numFmtId="0" fontId="1" fillId="0" borderId="47" xfId="1" applyBorder="1" applyAlignment="1">
      <alignment horizontal="right" vertical="center"/>
    </xf>
    <xf numFmtId="49" fontId="5" fillId="2" borderId="47" xfId="1" applyNumberFormat="1" applyFont="1" applyFill="1" applyBorder="1" applyAlignment="1">
      <alignment vertical="center"/>
    </xf>
    <xf numFmtId="0" fontId="2" fillId="2" borderId="47" xfId="1" applyFont="1" applyFill="1" applyBorder="1" applyAlignment="1">
      <alignment vertical="center"/>
    </xf>
    <xf numFmtId="167" fontId="5" fillId="0" borderId="47" xfId="1" applyNumberFormat="1" applyFont="1" applyBorder="1" applyAlignment="1">
      <alignment horizontal="right" vertical="center"/>
    </xf>
    <xf numFmtId="0" fontId="2" fillId="0" borderId="47" xfId="1" applyFont="1" applyBorder="1" applyAlignment="1">
      <alignment horizontal="right" vertical="center"/>
    </xf>
    <xf numFmtId="49" fontId="4" fillId="2" borderId="41" xfId="1" applyNumberFormat="1" applyFont="1" applyFill="1" applyBorder="1" applyAlignment="1">
      <alignment vertical="center"/>
    </xf>
    <xf numFmtId="0" fontId="1" fillId="2" borderId="41" xfId="1" applyFill="1" applyBorder="1" applyAlignment="1">
      <alignment vertical="center"/>
    </xf>
    <xf numFmtId="0" fontId="1" fillId="0" borderId="41" xfId="1" applyBorder="1" applyAlignment="1">
      <alignment horizontal="right" vertical="center"/>
    </xf>
    <xf numFmtId="174" fontId="5" fillId="0" borderId="16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173" fontId="5" fillId="0" borderId="16" xfId="1" applyNumberFormat="1" applyFont="1" applyBorder="1" applyAlignment="1">
      <alignment horizontal="right" vertical="center"/>
    </xf>
    <xf numFmtId="49" fontId="15" fillId="2" borderId="49" xfId="1" applyNumberFormat="1" applyFont="1" applyFill="1" applyBorder="1" applyAlignment="1">
      <alignment vertical="center"/>
    </xf>
    <xf numFmtId="0" fontId="21" fillId="2" borderId="49" xfId="1" applyFont="1" applyFill="1" applyBorder="1" applyAlignment="1">
      <alignment vertical="center"/>
    </xf>
    <xf numFmtId="167" fontId="15" fillId="0" borderId="49" xfId="1" applyNumberFormat="1" applyFont="1" applyBorder="1" applyAlignment="1">
      <alignment horizontal="right" vertical="center"/>
    </xf>
    <xf numFmtId="0" fontId="21" fillId="0" borderId="49" xfId="1" applyFont="1" applyBorder="1" applyAlignment="1">
      <alignment horizontal="right" vertical="center"/>
    </xf>
    <xf numFmtId="49" fontId="15" fillId="2" borderId="41" xfId="1" applyNumberFormat="1" applyFont="1" applyFill="1" applyBorder="1" applyAlignment="1">
      <alignment vertical="center"/>
    </xf>
    <xf numFmtId="0" fontId="21" fillId="2" borderId="41" xfId="1" applyFont="1" applyFill="1" applyBorder="1" applyAlignment="1">
      <alignment vertical="center"/>
    </xf>
    <xf numFmtId="167" fontId="15" fillId="0" borderId="41" xfId="1" applyNumberFormat="1" applyFont="1" applyBorder="1" applyAlignment="1">
      <alignment horizontal="right" vertical="center"/>
    </xf>
    <xf numFmtId="0" fontId="21" fillId="0" borderId="41" xfId="1" applyFont="1" applyBorder="1" applyAlignment="1">
      <alignment horizontal="right" vertical="center"/>
    </xf>
    <xf numFmtId="49" fontId="17" fillId="2" borderId="16" xfId="1" applyNumberFormat="1" applyFont="1" applyFill="1" applyBorder="1" applyAlignment="1">
      <alignment vertical="center"/>
    </xf>
    <xf numFmtId="0" fontId="16" fillId="2" borderId="16" xfId="1" applyFont="1" applyFill="1" applyBorder="1" applyAlignment="1">
      <alignment vertical="center"/>
    </xf>
    <xf numFmtId="172" fontId="17" fillId="0" borderId="16" xfId="1" applyNumberFormat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171" fontId="17" fillId="0" borderId="16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7" fontId="17" fillId="0" borderId="16" xfId="1" applyNumberFormat="1" applyFont="1" applyBorder="1" applyAlignment="1">
      <alignment horizontal="right" vertical="center"/>
    </xf>
    <xf numFmtId="167" fontId="5" fillId="2" borderId="16" xfId="1" applyNumberFormat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49" fontId="5" fillId="2" borderId="55" xfId="1" applyNumberFormat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49" fontId="5" fillId="0" borderId="44" xfId="1" applyNumberFormat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167" fontId="5" fillId="0" borderId="44" xfId="1" applyNumberFormat="1" applyFont="1" applyBorder="1" applyAlignment="1">
      <alignment horizontal="left" vertical="center"/>
    </xf>
    <xf numFmtId="49" fontId="5" fillId="0" borderId="51" xfId="1" applyNumberFormat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168" fontId="5" fillId="0" borderId="45" xfId="1" applyNumberFormat="1" applyFont="1" applyBorder="1" applyAlignment="1">
      <alignment horizontal="right" vertical="center"/>
    </xf>
    <xf numFmtId="0" fontId="2" fillId="0" borderId="50" xfId="1" applyFont="1" applyBorder="1" applyAlignment="1">
      <alignment vertical="center"/>
    </xf>
    <xf numFmtId="170" fontId="5" fillId="0" borderId="16" xfId="1" applyNumberFormat="1" applyFont="1" applyBorder="1" applyAlignment="1">
      <alignment horizontal="right" vertical="center"/>
    </xf>
    <xf numFmtId="169" fontId="5" fillId="0" borderId="16" xfId="1" applyNumberFormat="1" applyFont="1" applyBorder="1" applyAlignment="1">
      <alignment horizontal="right" vertical="center"/>
    </xf>
    <xf numFmtId="49" fontId="15" fillId="2" borderId="16" xfId="1" applyNumberFormat="1" applyFont="1" applyFill="1" applyBorder="1" applyAlignment="1">
      <alignment vertical="center"/>
    </xf>
    <xf numFmtId="0" fontId="21" fillId="2" borderId="16" xfId="1" applyFont="1" applyFill="1" applyBorder="1" applyAlignment="1">
      <alignment vertical="center"/>
    </xf>
    <xf numFmtId="167" fontId="15" fillId="0" borderId="16" xfId="1" applyNumberFormat="1" applyFont="1" applyBorder="1" applyAlignment="1">
      <alignment horizontal="right" vertical="center"/>
    </xf>
    <xf numFmtId="0" fontId="21" fillId="0" borderId="16" xfId="1" applyFont="1" applyBorder="1" applyAlignment="1">
      <alignment horizontal="right" vertical="center"/>
    </xf>
    <xf numFmtId="172" fontId="5" fillId="0" borderId="16" xfId="1" applyNumberFormat="1" applyFont="1" applyBorder="1" applyAlignment="1">
      <alignment horizontal="right" vertical="center"/>
    </xf>
    <xf numFmtId="171" fontId="5" fillId="0" borderId="16" xfId="1" applyNumberFormat="1" applyFont="1" applyBorder="1" applyAlignment="1">
      <alignment horizontal="right" vertical="center"/>
    </xf>
    <xf numFmtId="0" fontId="18" fillId="0" borderId="0" xfId="1" applyFont="1" applyBorder="1" applyAlignment="1">
      <alignment wrapText="1"/>
    </xf>
    <xf numFmtId="0" fontId="18" fillId="0" borderId="4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8" fillId="0" borderId="0" xfId="1" quotePrefix="1" applyFont="1" applyBorder="1" applyAlignment="1">
      <alignment wrapText="1"/>
    </xf>
    <xf numFmtId="0" fontId="18" fillId="0" borderId="4" xfId="1" quotePrefix="1" applyFont="1" applyBorder="1" applyAlignment="1">
      <alignment wrapText="1"/>
    </xf>
    <xf numFmtId="0" fontId="2" fillId="4" borderId="44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18" fillId="0" borderId="5" xfId="1" applyFont="1" applyBorder="1" applyAlignment="1">
      <alignment wrapText="1"/>
    </xf>
    <xf numFmtId="0" fontId="18" fillId="0" borderId="0" xfId="1" applyFont="1" applyBorder="1" applyAlignment="1"/>
    <xf numFmtId="0" fontId="20" fillId="0" borderId="8" xfId="1" applyFont="1" applyBorder="1" applyAlignment="1">
      <alignment horizontal="left" wrapText="1"/>
    </xf>
    <xf numFmtId="0" fontId="20" fillId="0" borderId="7" xfId="1" applyFont="1" applyBorder="1" applyAlignment="1">
      <alignment horizontal="left" wrapText="1"/>
    </xf>
    <xf numFmtId="0" fontId="5" fillId="2" borderId="55" xfId="1" applyFont="1" applyFill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5" fillId="0" borderId="45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5" fillId="2" borderId="41" xfId="1" applyFont="1" applyFill="1" applyBorder="1" applyAlignment="1">
      <alignment horizontal="left" vertical="center"/>
    </xf>
    <xf numFmtId="0" fontId="2" fillId="2" borderId="41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5" fillId="2" borderId="49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49" fontId="5" fillId="2" borderId="47" xfId="1" applyNumberFormat="1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49" fontId="5" fillId="2" borderId="41" xfId="1" applyNumberFormat="1" applyFont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/>
    </xf>
    <xf numFmtId="0" fontId="5" fillId="2" borderId="51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4" fillId="0" borderId="36" xfId="1" applyFont="1" applyBorder="1" applyAlignment="1">
      <alignment vertical="center"/>
    </xf>
    <xf numFmtId="0" fontId="1" fillId="0" borderId="36" xfId="1" applyBorder="1" applyAlignment="1">
      <alignment vertical="center"/>
    </xf>
    <xf numFmtId="0" fontId="5" fillId="2" borderId="54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49" fontId="14" fillId="0" borderId="36" xfId="1" applyNumberFormat="1" applyFont="1" applyBorder="1" applyAlignment="1">
      <alignment vertical="center" wrapText="1"/>
    </xf>
    <xf numFmtId="0" fontId="14" fillId="0" borderId="36" xfId="1" applyFont="1" applyBorder="1" applyAlignment="1">
      <alignment vertical="center" wrapText="1"/>
    </xf>
    <xf numFmtId="49" fontId="5" fillId="2" borderId="55" xfId="1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49" fontId="5" fillId="2" borderId="5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49" fontId="5" fillId="2" borderId="51" xfId="1" applyNumberFormat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 wrapText="1"/>
    </xf>
    <xf numFmtId="49" fontId="4" fillId="2" borderId="44" xfId="1" applyNumberFormat="1" applyFont="1" applyFill="1" applyBorder="1" applyAlignment="1">
      <alignment vertical="center" wrapText="1"/>
    </xf>
    <xf numFmtId="0" fontId="1" fillId="2" borderId="42" xfId="1" applyFill="1" applyBorder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0" fontId="1" fillId="2" borderId="16" xfId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 wrapText="1"/>
    </xf>
    <xf numFmtId="0" fontId="1" fillId="2" borderId="43" xfId="1" applyFill="1" applyBorder="1" applyAlignment="1">
      <alignment vertical="center" wrapText="1"/>
    </xf>
    <xf numFmtId="0" fontId="1" fillId="2" borderId="42" xfId="1" applyFill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49" fontId="5" fillId="2" borderId="44" xfId="1" applyNumberFormat="1" applyFont="1" applyFill="1" applyBorder="1" applyAlignment="1">
      <alignment horizontal="center" vertical="center"/>
    </xf>
    <xf numFmtId="49" fontId="4" fillId="0" borderId="16" xfId="1" applyNumberFormat="1" applyFont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4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49" fontId="14" fillId="0" borderId="36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0" fontId="13" fillId="3" borderId="40" xfId="1" applyFont="1" applyFill="1" applyBorder="1" applyAlignment="1">
      <alignment horizontal="center" vertical="top" wrapText="1"/>
    </xf>
    <xf numFmtId="0" fontId="13" fillId="3" borderId="39" xfId="1" applyFont="1" applyFill="1" applyBorder="1" applyAlignment="1">
      <alignment horizontal="center" vertical="top" wrapText="1"/>
    </xf>
    <xf numFmtId="0" fontId="13" fillId="3" borderId="38" xfId="1" applyFont="1" applyFill="1" applyBorder="1" applyAlignment="1">
      <alignment horizontal="center" vertical="top" wrapText="1"/>
    </xf>
    <xf numFmtId="0" fontId="13" fillId="3" borderId="32" xfId="1" applyFont="1" applyFill="1" applyBorder="1" applyAlignment="1">
      <alignment horizontal="center" vertical="top" wrapText="1"/>
    </xf>
    <xf numFmtId="0" fontId="13" fillId="3" borderId="31" xfId="1" applyFont="1" applyFill="1" applyBorder="1" applyAlignment="1">
      <alignment horizontal="center" vertical="top" wrapText="1"/>
    </xf>
    <xf numFmtId="0" fontId="13" fillId="3" borderId="30" xfId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/>
    </xf>
    <xf numFmtId="0" fontId="11" fillId="0" borderId="48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9" fillId="0" borderId="46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44" xfId="1" applyFont="1" applyBorder="1" applyAlignment="1">
      <alignment horizontal="left" vertical="top"/>
    </xf>
    <xf numFmtId="0" fontId="2" fillId="0" borderId="43" xfId="1" applyFont="1" applyBorder="1" applyAlignment="1">
      <alignment horizontal="left" vertical="top"/>
    </xf>
    <xf numFmtId="0" fontId="2" fillId="0" borderId="42" xfId="1" applyFont="1" applyBorder="1" applyAlignment="1">
      <alignment horizontal="left" vertical="top"/>
    </xf>
    <xf numFmtId="0" fontId="5" fillId="0" borderId="45" xfId="1" applyFont="1" applyBorder="1" applyAlignment="1">
      <alignment horizontal="center" vertical="top"/>
    </xf>
    <xf numFmtId="0" fontId="2" fillId="0" borderId="45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5" fillId="2" borderId="44" xfId="1" applyFont="1" applyFill="1" applyBorder="1" applyAlignment="1">
      <alignment horizontal="center" vertical="top"/>
    </xf>
    <xf numFmtId="0" fontId="2" fillId="2" borderId="43" xfId="1" applyFont="1" applyFill="1" applyBorder="1" applyAlignment="1">
      <alignment horizontal="center" vertical="top"/>
    </xf>
    <xf numFmtId="0" fontId="2" fillId="2" borderId="42" xfId="1" applyFont="1" applyFill="1" applyBorder="1" applyAlignment="1">
      <alignment horizontal="center" vertical="top"/>
    </xf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0" fontId="4" fillId="0" borderId="16" xfId="1" applyFont="1" applyBorder="1" applyAlignment="1">
      <alignment horizontal="justify" vertical="top" wrapText="1"/>
    </xf>
    <xf numFmtId="0" fontId="4" fillId="0" borderId="17" xfId="1" applyFont="1" applyBorder="1" applyAlignment="1">
      <alignment horizontal="justify" vertical="top" wrapText="1"/>
    </xf>
    <xf numFmtId="0" fontId="4" fillId="0" borderId="15" xfId="1" applyFont="1" applyBorder="1" applyAlignment="1">
      <alignment horizontal="justify" vertical="top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top" wrapText="1"/>
    </xf>
    <xf numFmtId="0" fontId="3" fillId="0" borderId="28" xfId="1" applyFont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3" borderId="20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0" borderId="16" xfId="1" applyFont="1" applyBorder="1" applyAlignment="1">
      <alignment horizontal="justify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7" fillId="3" borderId="40" xfId="1" applyFont="1" applyFill="1" applyBorder="1" applyAlignment="1">
      <alignment horizontal="center" vertical="top" wrapText="1"/>
    </xf>
    <xf numFmtId="0" fontId="7" fillId="3" borderId="39" xfId="1" applyFont="1" applyFill="1" applyBorder="1" applyAlignment="1">
      <alignment horizontal="center" vertical="top" wrapText="1"/>
    </xf>
    <xf numFmtId="0" fontId="7" fillId="3" borderId="38" xfId="1" applyFont="1" applyFill="1" applyBorder="1" applyAlignment="1">
      <alignment horizontal="center" vertical="top" wrapText="1"/>
    </xf>
    <xf numFmtId="0" fontId="6" fillId="3" borderId="37" xfId="1" applyFont="1" applyFill="1" applyBorder="1" applyAlignment="1">
      <alignment horizontal="center" vertical="top" wrapText="1"/>
    </xf>
    <xf numFmtId="0" fontId="6" fillId="3" borderId="36" xfId="1" applyFont="1" applyFill="1" applyBorder="1" applyAlignment="1">
      <alignment horizontal="center" vertical="top" wrapText="1"/>
    </xf>
    <xf numFmtId="0" fontId="6" fillId="3" borderId="35" xfId="1" applyFont="1" applyFill="1" applyBorder="1" applyAlignment="1">
      <alignment horizontal="center" vertical="top" wrapText="1"/>
    </xf>
    <xf numFmtId="0" fontId="6" fillId="3" borderId="34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33" xfId="1" applyFont="1" applyFill="1" applyBorder="1" applyAlignment="1">
      <alignment horizontal="center" vertical="top" wrapText="1"/>
    </xf>
    <xf numFmtId="0" fontId="6" fillId="3" borderId="32" xfId="1" applyFont="1" applyFill="1" applyBorder="1" applyAlignment="1">
      <alignment horizontal="center" vertical="top" wrapText="1"/>
    </xf>
    <xf numFmtId="0" fontId="6" fillId="3" borderId="31" xfId="1" applyFont="1" applyFill="1" applyBorder="1" applyAlignment="1">
      <alignment horizontal="center" vertical="top" wrapText="1"/>
    </xf>
    <xf numFmtId="0" fontId="6" fillId="3" borderId="30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8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7" fillId="2" borderId="44" xfId="7" applyFont="1" applyFill="1" applyBorder="1" applyAlignment="1">
      <alignment horizontal="center" vertical="center"/>
    </xf>
    <xf numFmtId="0" fontId="27" fillId="2" borderId="43" xfId="7" applyFont="1" applyFill="1" applyBorder="1" applyAlignment="1">
      <alignment horizontal="center" vertical="center"/>
    </xf>
    <xf numFmtId="0" fontId="27" fillId="2" borderId="42" xfId="7" applyFont="1" applyFill="1" applyBorder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28" fillId="0" borderId="0" xfId="7" applyFont="1" applyAlignment="1" applyProtection="1">
      <alignment horizontal="center" vertical="center"/>
      <protection locked="0"/>
    </xf>
    <xf numFmtId="0" fontId="27" fillId="2" borderId="55" xfId="7" applyFont="1" applyFill="1" applyBorder="1" applyAlignment="1">
      <alignment horizontal="center" vertical="center"/>
    </xf>
    <xf numFmtId="0" fontId="27" fillId="2" borderId="36" xfId="7" applyFont="1" applyFill="1" applyBorder="1" applyAlignment="1">
      <alignment horizontal="center" vertical="center"/>
    </xf>
    <xf numFmtId="0" fontId="27" fillId="2" borderId="54" xfId="7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45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0" xfId="7" applyAlignment="1">
      <alignment horizontal="center" vertical="center" wrapText="1"/>
    </xf>
  </cellXfs>
  <cellStyles count="8">
    <cellStyle name="cadre" xfId="3"/>
    <cellStyle name="Euro" xfId="4"/>
    <cellStyle name="Milliers 2" xfId="5"/>
    <cellStyle name="Normal" xfId="0" builtinId="0"/>
    <cellStyle name="Normal 2" xfId="1"/>
    <cellStyle name="Normal_ANNEXES9" xfId="6"/>
    <cellStyle name="Normal_BPFM52nc" xfId="2"/>
    <cellStyle name="Normal_budgetM71F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6"/>
  <sheetViews>
    <sheetView showGridLines="0" tabSelected="1" topLeftCell="A18" zoomScaleNormal="100" workbookViewId="0">
      <selection activeCell="G30" sqref="G30"/>
    </sheetView>
  </sheetViews>
  <sheetFormatPr baseColWidth="10" defaultColWidth="11.44140625" defaultRowHeight="18.600000000000001" customHeight="1" x14ac:dyDescent="0.3"/>
  <cols>
    <col min="1" max="1" width="11.44140625" style="228"/>
    <col min="2" max="2" width="16.33203125" style="228" customWidth="1"/>
    <col min="3" max="3" width="22.109375" style="228" customWidth="1"/>
    <col min="4" max="4" width="8" style="228" customWidth="1"/>
    <col min="5" max="5" width="11.44140625" style="228"/>
    <col min="6" max="6" width="10" style="228" customWidth="1"/>
    <col min="7" max="7" width="14.33203125" style="228" customWidth="1"/>
    <col min="8" max="16384" width="11.44140625" style="228"/>
  </cols>
  <sheetData>
    <row r="2" spans="1:7" ht="18.600000000000001" customHeight="1" x14ac:dyDescent="0.3">
      <c r="A2" s="509" t="s">
        <v>943</v>
      </c>
      <c r="B2" s="509"/>
      <c r="C2" s="509"/>
      <c r="D2" s="509"/>
      <c r="E2" s="509"/>
      <c r="F2" s="509"/>
      <c r="G2" s="509"/>
    </row>
    <row r="3" spans="1:7" ht="18.600000000000001" customHeight="1" x14ac:dyDescent="0.3">
      <c r="A3" s="510"/>
      <c r="B3" s="510"/>
      <c r="C3" s="510"/>
      <c r="D3" s="510"/>
      <c r="E3" s="510"/>
      <c r="F3" s="510"/>
      <c r="G3" s="510"/>
    </row>
    <row r="5" spans="1:7" ht="18.600000000000001" customHeight="1" x14ac:dyDescent="0.3">
      <c r="A5" s="511" t="s">
        <v>944</v>
      </c>
      <c r="B5" s="512"/>
      <c r="C5" s="512"/>
      <c r="D5" s="512"/>
      <c r="E5" s="512"/>
      <c r="F5" s="512"/>
      <c r="G5" s="513"/>
    </row>
    <row r="9" spans="1:7" ht="18.600000000000001" customHeight="1" x14ac:dyDescent="0.3">
      <c r="A9" s="235" t="s">
        <v>945</v>
      </c>
      <c r="B9" s="235"/>
      <c r="C9" s="235"/>
      <c r="D9" s="235"/>
      <c r="E9" s="235"/>
      <c r="F9" s="235"/>
      <c r="G9" s="235"/>
    </row>
    <row r="10" spans="1:7" ht="18.600000000000001" customHeight="1" x14ac:dyDescent="0.3">
      <c r="A10" s="234"/>
      <c r="B10" s="234"/>
      <c r="C10" s="514" t="s">
        <v>946</v>
      </c>
      <c r="D10" s="234"/>
      <c r="E10" s="234"/>
      <c r="F10" s="234"/>
      <c r="G10" s="234"/>
    </row>
    <row r="11" spans="1:7" ht="18.600000000000001" customHeight="1" x14ac:dyDescent="0.3">
      <c r="A11" s="234"/>
      <c r="B11" s="234"/>
      <c r="C11" s="514"/>
      <c r="D11" s="234"/>
      <c r="E11" s="234"/>
      <c r="F11" s="234"/>
      <c r="G11" s="234"/>
    </row>
    <row r="12" spans="1:7" ht="18.600000000000001" customHeight="1" x14ac:dyDescent="0.3">
      <c r="A12" s="234"/>
      <c r="B12" s="234"/>
      <c r="C12" s="514"/>
      <c r="D12" s="234"/>
      <c r="E12" s="234"/>
      <c r="F12" s="234"/>
      <c r="G12" s="234"/>
    </row>
    <row r="13" spans="1:7" ht="18.600000000000001" customHeight="1" x14ac:dyDescent="0.3">
      <c r="A13" s="515" t="s">
        <v>947</v>
      </c>
      <c r="B13" s="515"/>
      <c r="C13" s="515"/>
      <c r="D13" s="515"/>
      <c r="E13" s="515"/>
      <c r="F13" s="515"/>
      <c r="G13" s="515"/>
    </row>
    <row r="14" spans="1:7" ht="18.600000000000001" customHeight="1" x14ac:dyDescent="0.3">
      <c r="A14" s="236" t="s">
        <v>948</v>
      </c>
      <c r="B14" s="236"/>
      <c r="C14" s="236"/>
      <c r="D14" s="236"/>
      <c r="E14" s="236"/>
      <c r="F14" s="236"/>
      <c r="G14" s="236"/>
    </row>
    <row r="16" spans="1:7" ht="18.600000000000001" customHeight="1" x14ac:dyDescent="0.3">
      <c r="A16" s="516" t="s">
        <v>942</v>
      </c>
      <c r="B16" s="517"/>
      <c r="C16" s="517"/>
      <c r="D16" s="517"/>
      <c r="E16" s="517"/>
      <c r="F16" s="517"/>
      <c r="G16" s="518"/>
    </row>
    <row r="17" spans="1:7" ht="18.600000000000001" customHeight="1" x14ac:dyDescent="0.3">
      <c r="A17" s="519" t="s">
        <v>949</v>
      </c>
      <c r="B17" s="520"/>
      <c r="C17" s="520"/>
      <c r="D17" s="520"/>
      <c r="E17" s="520"/>
      <c r="F17" s="520"/>
      <c r="G17" s="521"/>
    </row>
    <row r="18" spans="1:7" ht="18.600000000000001" customHeight="1" x14ac:dyDescent="0.3">
      <c r="A18" s="233"/>
      <c r="B18" s="233"/>
      <c r="C18" s="233"/>
      <c r="D18" s="233"/>
      <c r="E18" s="233"/>
      <c r="F18" s="233"/>
      <c r="G18" s="233"/>
    </row>
    <row r="19" spans="1:7" ht="18.600000000000001" customHeight="1" x14ac:dyDescent="0.3">
      <c r="A19" s="522" t="s">
        <v>952</v>
      </c>
      <c r="B19" s="522"/>
      <c r="C19" s="522"/>
      <c r="D19" s="522"/>
      <c r="E19" s="522"/>
      <c r="F19" s="522"/>
      <c r="G19" s="522"/>
    </row>
    <row r="21" spans="1:7" ht="18.600000000000001" customHeight="1" x14ac:dyDescent="0.3">
      <c r="B21" s="232"/>
    </row>
    <row r="25" spans="1:7" ht="15.6" customHeight="1" x14ac:dyDescent="0.3">
      <c r="A25" s="523" t="s">
        <v>950</v>
      </c>
      <c r="B25" s="523"/>
      <c r="C25" s="523"/>
      <c r="D25" s="523"/>
      <c r="E25" s="523"/>
      <c r="F25" s="523"/>
      <c r="G25" s="523"/>
    </row>
    <row r="26" spans="1:7" ht="15.6" customHeight="1" x14ac:dyDescent="0.3">
      <c r="A26" s="523" t="s">
        <v>951</v>
      </c>
      <c r="B26" s="523"/>
      <c r="C26" s="523"/>
      <c r="D26" s="523"/>
      <c r="E26" s="523"/>
      <c r="F26" s="523"/>
      <c r="G26" s="523"/>
    </row>
    <row r="27" spans="1:7" ht="15.6" customHeight="1" x14ac:dyDescent="0.3">
      <c r="A27" s="524" t="s">
        <v>954</v>
      </c>
      <c r="B27" s="523"/>
      <c r="C27" s="523"/>
      <c r="D27" s="523"/>
      <c r="E27" s="523"/>
      <c r="F27" s="523"/>
      <c r="G27" s="523"/>
    </row>
    <row r="28" spans="1:7" ht="15.6" customHeight="1" x14ac:dyDescent="0.3">
      <c r="A28" s="523" t="s">
        <v>953</v>
      </c>
      <c r="B28" s="523"/>
      <c r="C28" s="523"/>
      <c r="D28" s="523"/>
      <c r="E28" s="523"/>
      <c r="F28" s="523"/>
      <c r="G28" s="523"/>
    </row>
    <row r="36" spans="1:7" ht="18.600000000000001" customHeight="1" x14ac:dyDescent="0.2">
      <c r="A36" s="231"/>
      <c r="B36" s="230"/>
      <c r="G36" s="229" t="s">
        <v>941</v>
      </c>
    </row>
  </sheetData>
  <mergeCells count="12">
    <mergeCell ref="A28:G28"/>
    <mergeCell ref="A14:G14"/>
    <mergeCell ref="A16:G16"/>
    <mergeCell ref="A25:G25"/>
    <mergeCell ref="A26:G26"/>
    <mergeCell ref="A27:G27"/>
    <mergeCell ref="A17:G17"/>
    <mergeCell ref="A19:G19"/>
    <mergeCell ref="A2:G2"/>
    <mergeCell ref="A5:G5"/>
    <mergeCell ref="A9:G9"/>
    <mergeCell ref="A13:G1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ColWidth="11.44140625" defaultRowHeight="10.199999999999999" x14ac:dyDescent="0.3"/>
  <cols>
    <col min="1" max="1" width="10.6640625" style="47" customWidth="1"/>
    <col min="2" max="2" width="50.6640625" style="49" customWidth="1"/>
    <col min="3" max="4" width="20.6640625" style="47" customWidth="1"/>
    <col min="5" max="16384" width="11.44140625" style="47"/>
  </cols>
  <sheetData>
    <row r="1" spans="1:5" ht="13.2" x14ac:dyDescent="0.3">
      <c r="A1" s="290" t="s">
        <v>676</v>
      </c>
      <c r="B1" s="291"/>
      <c r="C1" s="291"/>
      <c r="D1" s="291"/>
      <c r="E1" s="52" t="s">
        <v>675</v>
      </c>
    </row>
    <row r="2" spans="1:5" ht="13.2" x14ac:dyDescent="0.3">
      <c r="A2" s="290" t="s">
        <v>700</v>
      </c>
      <c r="B2" s="291"/>
      <c r="C2" s="291"/>
      <c r="D2" s="291"/>
      <c r="E2" s="52" t="s">
        <v>699</v>
      </c>
    </row>
    <row r="3" spans="1:5" ht="13.2" x14ac:dyDescent="0.3">
      <c r="A3" s="292" t="s">
        <v>698</v>
      </c>
      <c r="B3" s="309"/>
      <c r="C3" s="309"/>
      <c r="D3" s="309"/>
      <c r="E3" s="309"/>
    </row>
    <row r="4" spans="1:5" ht="13.2" x14ac:dyDescent="0.3">
      <c r="A4" s="297"/>
      <c r="B4" s="291"/>
      <c r="C4" s="52" t="s">
        <v>671</v>
      </c>
      <c r="D4" s="52" t="s">
        <v>670</v>
      </c>
      <c r="E4" s="52" t="s">
        <v>669</v>
      </c>
    </row>
    <row r="5" spans="1:5" ht="13.2" x14ac:dyDescent="0.3">
      <c r="A5" s="270" t="s">
        <v>697</v>
      </c>
      <c r="B5" s="271"/>
      <c r="C5" s="83">
        <v>557438376</v>
      </c>
      <c r="D5" s="83">
        <v>0</v>
      </c>
      <c r="E5" s="83">
        <v>557438376</v>
      </c>
    </row>
    <row r="6" spans="1:5" ht="13.2" x14ac:dyDescent="0.3">
      <c r="A6" s="321" t="s">
        <v>641</v>
      </c>
      <c r="B6" s="322"/>
      <c r="C6" s="74">
        <v>557438376</v>
      </c>
      <c r="D6" s="131">
        <v>0</v>
      </c>
      <c r="E6" s="74">
        <v>557438376</v>
      </c>
    </row>
    <row r="7" spans="1:5" x14ac:dyDescent="0.3">
      <c r="A7" s="105" t="s">
        <v>667</v>
      </c>
      <c r="B7" s="104" t="s">
        <v>696</v>
      </c>
      <c r="C7" s="103">
        <v>0</v>
      </c>
      <c r="D7" s="132">
        <v>0</v>
      </c>
      <c r="E7" s="103">
        <v>0</v>
      </c>
    </row>
    <row r="8" spans="1:5" x14ac:dyDescent="0.3">
      <c r="A8" s="105" t="s">
        <v>665</v>
      </c>
      <c r="B8" s="104" t="s">
        <v>664</v>
      </c>
      <c r="C8" s="103">
        <v>0</v>
      </c>
      <c r="D8" s="132">
        <v>0</v>
      </c>
      <c r="E8" s="103">
        <v>0</v>
      </c>
    </row>
    <row r="9" spans="1:5" x14ac:dyDescent="0.3">
      <c r="A9" s="105" t="s">
        <v>663</v>
      </c>
      <c r="B9" s="104" t="s">
        <v>662</v>
      </c>
      <c r="C9" s="103">
        <v>4079533</v>
      </c>
      <c r="D9" s="132">
        <v>0</v>
      </c>
      <c r="E9" s="103">
        <v>4079533</v>
      </c>
    </row>
    <row r="10" spans="1:5" ht="20.399999999999999" x14ac:dyDescent="0.3">
      <c r="A10" s="105" t="s">
        <v>661</v>
      </c>
      <c r="B10" s="104" t="s">
        <v>660</v>
      </c>
      <c r="C10" s="103">
        <v>0</v>
      </c>
      <c r="D10" s="132">
        <v>0</v>
      </c>
      <c r="E10" s="103">
        <v>0</v>
      </c>
    </row>
    <row r="11" spans="1:5" x14ac:dyDescent="0.3">
      <c r="A11" s="105" t="s">
        <v>659</v>
      </c>
      <c r="B11" s="104" t="s">
        <v>658</v>
      </c>
      <c r="C11" s="103">
        <v>0</v>
      </c>
      <c r="D11" s="132">
        <v>0</v>
      </c>
      <c r="E11" s="103">
        <v>0</v>
      </c>
    </row>
    <row r="12" spans="1:5" x14ac:dyDescent="0.3">
      <c r="A12" s="105" t="s">
        <v>657</v>
      </c>
      <c r="B12" s="104" t="s">
        <v>656</v>
      </c>
      <c r="C12" s="103">
        <v>10845531</v>
      </c>
      <c r="D12" s="132">
        <v>0</v>
      </c>
      <c r="E12" s="103">
        <v>10845531</v>
      </c>
    </row>
    <row r="13" spans="1:5" x14ac:dyDescent="0.3">
      <c r="A13" s="105" t="s">
        <v>695</v>
      </c>
      <c r="B13" s="104" t="s">
        <v>694</v>
      </c>
      <c r="C13" s="103">
        <v>0</v>
      </c>
      <c r="D13" s="132">
        <v>0</v>
      </c>
      <c r="E13" s="103">
        <v>0</v>
      </c>
    </row>
    <row r="14" spans="1:5" x14ac:dyDescent="0.3">
      <c r="A14" s="105" t="s">
        <v>655</v>
      </c>
      <c r="B14" s="104" t="s">
        <v>654</v>
      </c>
      <c r="C14" s="103">
        <v>262627554</v>
      </c>
      <c r="D14" s="132">
        <v>0</v>
      </c>
      <c r="E14" s="103">
        <v>262627554</v>
      </c>
    </row>
    <row r="15" spans="1:5" x14ac:dyDescent="0.3">
      <c r="A15" s="105" t="s">
        <v>653</v>
      </c>
      <c r="B15" s="104" t="s">
        <v>652</v>
      </c>
      <c r="C15" s="103">
        <v>0</v>
      </c>
      <c r="D15" s="132">
        <v>0</v>
      </c>
      <c r="E15" s="103">
        <v>0</v>
      </c>
    </row>
    <row r="16" spans="1:5" x14ac:dyDescent="0.3">
      <c r="A16" s="105" t="s">
        <v>651</v>
      </c>
      <c r="B16" s="104" t="s">
        <v>650</v>
      </c>
      <c r="C16" s="103">
        <v>279885758</v>
      </c>
      <c r="D16" s="132">
        <v>0</v>
      </c>
      <c r="E16" s="103">
        <v>279885758</v>
      </c>
    </row>
    <row r="17" spans="1:5" ht="20.399999999999999" x14ac:dyDescent="0.3">
      <c r="A17" s="105" t="s">
        <v>649</v>
      </c>
      <c r="B17" s="104" t="s">
        <v>648</v>
      </c>
      <c r="C17" s="103">
        <v>0</v>
      </c>
      <c r="D17" s="132">
        <v>0</v>
      </c>
      <c r="E17" s="103">
        <v>0</v>
      </c>
    </row>
    <row r="18" spans="1:5" x14ac:dyDescent="0.3">
      <c r="A18" s="105" t="s">
        <v>647</v>
      </c>
      <c r="B18" s="104" t="s">
        <v>646</v>
      </c>
      <c r="C18" s="103">
        <v>0</v>
      </c>
      <c r="D18" s="132">
        <v>0</v>
      </c>
      <c r="E18" s="103">
        <v>0</v>
      </c>
    </row>
    <row r="19" spans="1:5" x14ac:dyDescent="0.3">
      <c r="A19" s="106" t="s">
        <v>645</v>
      </c>
      <c r="B19" s="75" t="s">
        <v>644</v>
      </c>
      <c r="C19" s="74">
        <v>0</v>
      </c>
      <c r="D19" s="131">
        <v>0</v>
      </c>
      <c r="E19" s="74">
        <v>0</v>
      </c>
    </row>
    <row r="20" spans="1:5" ht="13.2" x14ac:dyDescent="0.3">
      <c r="A20" s="331" t="s">
        <v>623</v>
      </c>
      <c r="B20" s="332"/>
      <c r="C20" s="97">
        <v>0</v>
      </c>
      <c r="D20" s="80">
        <v>0</v>
      </c>
      <c r="E20" s="80">
        <v>0</v>
      </c>
    </row>
    <row r="21" spans="1:5" x14ac:dyDescent="0.3">
      <c r="A21" s="102" t="s">
        <v>591</v>
      </c>
      <c r="B21" s="101" t="s">
        <v>590</v>
      </c>
      <c r="C21" s="100">
        <v>0</v>
      </c>
      <c r="D21" s="99">
        <v>0</v>
      </c>
      <c r="E21" s="99">
        <v>0</v>
      </c>
    </row>
    <row r="22" spans="1:5" x14ac:dyDescent="0.3">
      <c r="A22" s="98" t="s">
        <v>589</v>
      </c>
      <c r="B22" s="81" t="s">
        <v>491</v>
      </c>
      <c r="C22" s="97">
        <v>0</v>
      </c>
      <c r="D22" s="80">
        <v>0</v>
      </c>
      <c r="E22" s="80">
        <v>0</v>
      </c>
    </row>
    <row r="23" spans="1:5" ht="13.2" x14ac:dyDescent="0.3">
      <c r="A23" s="270" t="s">
        <v>582</v>
      </c>
      <c r="B23" s="271"/>
      <c r="C23" s="94">
        <v>0</v>
      </c>
      <c r="D23" s="94">
        <v>0</v>
      </c>
      <c r="E23" s="83">
        <v>0</v>
      </c>
    </row>
    <row r="25" spans="1:5" ht="13.2" x14ac:dyDescent="0.3">
      <c r="A25" s="274" t="s">
        <v>693</v>
      </c>
      <c r="B25" s="275"/>
      <c r="C25" s="88">
        <v>3424557132</v>
      </c>
      <c r="D25" s="88">
        <v>0</v>
      </c>
      <c r="E25" s="88">
        <v>3424557132</v>
      </c>
    </row>
    <row r="26" spans="1:5" ht="13.2" x14ac:dyDescent="0.3">
      <c r="A26" s="321" t="s">
        <v>641</v>
      </c>
      <c r="B26" s="322"/>
      <c r="C26" s="74">
        <v>3424557132</v>
      </c>
      <c r="D26" s="131">
        <v>0</v>
      </c>
      <c r="E26" s="74">
        <v>3424557132</v>
      </c>
    </row>
    <row r="27" spans="1:5" x14ac:dyDescent="0.3">
      <c r="A27" s="105" t="s">
        <v>692</v>
      </c>
      <c r="B27" s="104" t="s">
        <v>691</v>
      </c>
      <c r="C27" s="103">
        <v>649243581</v>
      </c>
      <c r="D27" s="132">
        <v>0</v>
      </c>
      <c r="E27" s="103">
        <v>649243581</v>
      </c>
    </row>
    <row r="28" spans="1:5" x14ac:dyDescent="0.3">
      <c r="A28" s="105" t="s">
        <v>690</v>
      </c>
      <c r="B28" s="104" t="s">
        <v>689</v>
      </c>
      <c r="C28" s="103">
        <v>1252748087</v>
      </c>
      <c r="D28" s="132">
        <v>0</v>
      </c>
      <c r="E28" s="103">
        <v>1252748087</v>
      </c>
    </row>
    <row r="29" spans="1:5" x14ac:dyDescent="0.3">
      <c r="A29" s="105" t="s">
        <v>688</v>
      </c>
      <c r="B29" s="104" t="s">
        <v>687</v>
      </c>
      <c r="C29" s="103">
        <v>0</v>
      </c>
      <c r="D29" s="132">
        <v>0</v>
      </c>
      <c r="E29" s="103">
        <v>0</v>
      </c>
    </row>
    <row r="30" spans="1:5" x14ac:dyDescent="0.3">
      <c r="A30" s="105" t="s">
        <v>686</v>
      </c>
      <c r="B30" s="104" t="s">
        <v>685</v>
      </c>
      <c r="C30" s="103">
        <v>883778949</v>
      </c>
      <c r="D30" s="132">
        <v>0</v>
      </c>
      <c r="E30" s="103">
        <v>883778949</v>
      </c>
    </row>
    <row r="31" spans="1:5" x14ac:dyDescent="0.3">
      <c r="A31" s="105" t="s">
        <v>684</v>
      </c>
      <c r="B31" s="104" t="s">
        <v>683</v>
      </c>
      <c r="C31" s="103">
        <v>0</v>
      </c>
      <c r="D31" s="132">
        <v>0</v>
      </c>
      <c r="E31" s="103">
        <v>0</v>
      </c>
    </row>
    <row r="32" spans="1:5" x14ac:dyDescent="0.3">
      <c r="A32" s="105" t="s">
        <v>682</v>
      </c>
      <c r="B32" s="104" t="s">
        <v>681</v>
      </c>
      <c r="C32" s="103">
        <v>325715</v>
      </c>
      <c r="D32" s="132">
        <v>0</v>
      </c>
      <c r="E32" s="103">
        <v>325715</v>
      </c>
    </row>
    <row r="33" spans="1:5" x14ac:dyDescent="0.3">
      <c r="A33" s="105" t="s">
        <v>680</v>
      </c>
      <c r="B33" s="104" t="s">
        <v>679</v>
      </c>
      <c r="C33" s="103">
        <v>638460800</v>
      </c>
      <c r="D33" s="132">
        <v>0</v>
      </c>
      <c r="E33" s="103">
        <v>638460800</v>
      </c>
    </row>
    <row r="34" spans="1:5" ht="20.399999999999999" x14ac:dyDescent="0.3">
      <c r="A34" s="106" t="s">
        <v>678</v>
      </c>
      <c r="B34" s="75" t="s">
        <v>677</v>
      </c>
      <c r="C34" s="74">
        <v>0</v>
      </c>
      <c r="D34" s="131">
        <v>0</v>
      </c>
      <c r="E34" s="74">
        <v>0</v>
      </c>
    </row>
    <row r="35" spans="1:5" ht="13.2" x14ac:dyDescent="0.3">
      <c r="A35" s="331" t="s">
        <v>623</v>
      </c>
      <c r="B35" s="332"/>
      <c r="C35" s="97">
        <v>0</v>
      </c>
      <c r="D35" s="80">
        <v>0</v>
      </c>
      <c r="E35" s="80">
        <v>0</v>
      </c>
    </row>
    <row r="36" spans="1:5" x14ac:dyDescent="0.3">
      <c r="A36" s="102" t="s">
        <v>494</v>
      </c>
      <c r="B36" s="101" t="s">
        <v>493</v>
      </c>
      <c r="C36" s="100">
        <v>0</v>
      </c>
      <c r="D36" s="99">
        <v>0</v>
      </c>
      <c r="E36" s="99">
        <v>0</v>
      </c>
    </row>
    <row r="37" spans="1:5" x14ac:dyDescent="0.3">
      <c r="A37" s="98" t="s">
        <v>492</v>
      </c>
      <c r="B37" s="81" t="s">
        <v>491</v>
      </c>
      <c r="C37" s="97">
        <v>0</v>
      </c>
      <c r="D37" s="80">
        <v>0</v>
      </c>
      <c r="E37" s="80">
        <v>0</v>
      </c>
    </row>
    <row r="38" spans="1:5" ht="13.2" x14ac:dyDescent="0.3">
      <c r="A38" s="270" t="s">
        <v>622</v>
      </c>
      <c r="B38" s="271"/>
      <c r="C38" s="94">
        <v>0</v>
      </c>
      <c r="D38" s="94">
        <v>0</v>
      </c>
      <c r="E38" s="83">
        <v>0</v>
      </c>
    </row>
  </sheetData>
  <mergeCells count="12">
    <mergeCell ref="A38:B38"/>
    <mergeCell ref="A35:B35"/>
    <mergeCell ref="A26:B26"/>
    <mergeCell ref="A25:B25"/>
    <mergeCell ref="A23:B23"/>
    <mergeCell ref="A20:B20"/>
    <mergeCell ref="A6:B6"/>
    <mergeCell ref="A5:B5"/>
    <mergeCell ref="A4:B4"/>
    <mergeCell ref="A1:D1"/>
    <mergeCell ref="A2:D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opLeftCell="A4" workbookViewId="0">
      <selection sqref="A1:E2"/>
    </sheetView>
  </sheetViews>
  <sheetFormatPr baseColWidth="10" defaultColWidth="11.44140625" defaultRowHeight="10.199999999999999" x14ac:dyDescent="0.3"/>
  <cols>
    <col min="1" max="1" width="10.6640625" style="47" customWidth="1"/>
    <col min="2" max="2" width="50.6640625" style="49" customWidth="1"/>
    <col min="3" max="5" width="20.6640625" style="47" customWidth="1"/>
    <col min="6" max="16384" width="11.44140625" style="47"/>
  </cols>
  <sheetData>
    <row r="1" spans="1:5" ht="13.2" x14ac:dyDescent="0.3">
      <c r="A1" s="290" t="s">
        <v>676</v>
      </c>
      <c r="B1" s="291"/>
      <c r="C1" s="291"/>
      <c r="D1" s="291"/>
      <c r="E1" s="52" t="s">
        <v>675</v>
      </c>
    </row>
    <row r="2" spans="1:5" ht="13.2" x14ac:dyDescent="0.3">
      <c r="A2" s="290" t="s">
        <v>674</v>
      </c>
      <c r="B2" s="291"/>
      <c r="C2" s="291"/>
      <c r="D2" s="291"/>
      <c r="E2" s="52" t="s">
        <v>673</v>
      </c>
    </row>
    <row r="3" spans="1:5" ht="13.2" x14ac:dyDescent="0.3">
      <c r="A3" s="292" t="s">
        <v>672</v>
      </c>
      <c r="B3" s="309"/>
      <c r="C3" s="309"/>
      <c r="D3" s="309"/>
      <c r="E3" s="309"/>
    </row>
    <row r="4" spans="1:5" ht="13.2" x14ac:dyDescent="0.3">
      <c r="A4" s="297"/>
      <c r="B4" s="291"/>
      <c r="C4" s="52" t="s">
        <v>671</v>
      </c>
      <c r="D4" s="52" t="s">
        <v>670</v>
      </c>
      <c r="E4" s="52" t="s">
        <v>669</v>
      </c>
    </row>
    <row r="5" spans="1:5" ht="13.2" x14ac:dyDescent="0.3">
      <c r="A5" s="270" t="s">
        <v>668</v>
      </c>
      <c r="B5" s="271"/>
      <c r="C5" s="83">
        <v>595762059</v>
      </c>
      <c r="D5" s="83">
        <v>0</v>
      </c>
      <c r="E5" s="83">
        <v>595762059</v>
      </c>
    </row>
    <row r="6" spans="1:5" ht="13.2" x14ac:dyDescent="0.3">
      <c r="A6" s="321" t="s">
        <v>641</v>
      </c>
      <c r="B6" s="322"/>
      <c r="C6" s="74">
        <v>595762059</v>
      </c>
      <c r="D6" s="131">
        <v>0</v>
      </c>
      <c r="E6" s="74">
        <v>595762059</v>
      </c>
    </row>
    <row r="7" spans="1:5" x14ac:dyDescent="0.3">
      <c r="A7" s="105" t="s">
        <v>667</v>
      </c>
      <c r="B7" s="104" t="s">
        <v>666</v>
      </c>
      <c r="C7" s="103">
        <v>0</v>
      </c>
      <c r="D7" s="132">
        <v>0</v>
      </c>
      <c r="E7" s="103">
        <v>0</v>
      </c>
    </row>
    <row r="8" spans="1:5" x14ac:dyDescent="0.3">
      <c r="A8" s="105" t="s">
        <v>665</v>
      </c>
      <c r="B8" s="104" t="s">
        <v>664</v>
      </c>
      <c r="C8" s="103">
        <v>595762059</v>
      </c>
      <c r="D8" s="132">
        <v>0</v>
      </c>
      <c r="E8" s="103">
        <v>595762059</v>
      </c>
    </row>
    <row r="9" spans="1:5" x14ac:dyDescent="0.3">
      <c r="A9" s="105" t="s">
        <v>663</v>
      </c>
      <c r="B9" s="104" t="s">
        <v>662</v>
      </c>
      <c r="C9" s="103">
        <v>0</v>
      </c>
      <c r="D9" s="132">
        <v>0</v>
      </c>
      <c r="E9" s="103">
        <v>0</v>
      </c>
    </row>
    <row r="10" spans="1:5" ht="20.399999999999999" x14ac:dyDescent="0.3">
      <c r="A10" s="105" t="s">
        <v>661</v>
      </c>
      <c r="B10" s="104" t="s">
        <v>660</v>
      </c>
      <c r="C10" s="103">
        <v>0</v>
      </c>
      <c r="D10" s="132">
        <v>0</v>
      </c>
      <c r="E10" s="103">
        <v>0</v>
      </c>
    </row>
    <row r="11" spans="1:5" x14ac:dyDescent="0.3">
      <c r="A11" s="105" t="s">
        <v>659</v>
      </c>
      <c r="B11" s="104" t="s">
        <v>658</v>
      </c>
      <c r="C11" s="103">
        <v>0</v>
      </c>
      <c r="D11" s="132">
        <v>0</v>
      </c>
      <c r="E11" s="103">
        <v>0</v>
      </c>
    </row>
    <row r="12" spans="1:5" x14ac:dyDescent="0.3">
      <c r="A12" s="105" t="s">
        <v>657</v>
      </c>
      <c r="B12" s="104" t="s">
        <v>656</v>
      </c>
      <c r="C12" s="103">
        <v>0</v>
      </c>
      <c r="D12" s="132">
        <v>0</v>
      </c>
      <c r="E12" s="103">
        <v>0</v>
      </c>
    </row>
    <row r="13" spans="1:5" x14ac:dyDescent="0.3">
      <c r="A13" s="105" t="s">
        <v>655</v>
      </c>
      <c r="B13" s="104" t="s">
        <v>654</v>
      </c>
      <c r="C13" s="103">
        <v>0</v>
      </c>
      <c r="D13" s="132">
        <v>0</v>
      </c>
      <c r="E13" s="103">
        <v>0</v>
      </c>
    </row>
    <row r="14" spans="1:5" x14ac:dyDescent="0.3">
      <c r="A14" s="105" t="s">
        <v>653</v>
      </c>
      <c r="B14" s="104" t="s">
        <v>652</v>
      </c>
      <c r="C14" s="103">
        <v>0</v>
      </c>
      <c r="D14" s="132">
        <v>0</v>
      </c>
      <c r="E14" s="103">
        <v>0</v>
      </c>
    </row>
    <row r="15" spans="1:5" x14ac:dyDescent="0.3">
      <c r="A15" s="105" t="s">
        <v>651</v>
      </c>
      <c r="B15" s="104" t="s">
        <v>650</v>
      </c>
      <c r="C15" s="103">
        <v>0</v>
      </c>
      <c r="D15" s="132">
        <v>0</v>
      </c>
      <c r="E15" s="103">
        <v>0</v>
      </c>
    </row>
    <row r="16" spans="1:5" ht="20.399999999999999" x14ac:dyDescent="0.3">
      <c r="A16" s="105" t="s">
        <v>649</v>
      </c>
      <c r="B16" s="104" t="s">
        <v>648</v>
      </c>
      <c r="C16" s="103">
        <v>0</v>
      </c>
      <c r="D16" s="132">
        <v>0</v>
      </c>
      <c r="E16" s="103">
        <v>0</v>
      </c>
    </row>
    <row r="17" spans="1:5" x14ac:dyDescent="0.3">
      <c r="A17" s="105" t="s">
        <v>647</v>
      </c>
      <c r="B17" s="104" t="s">
        <v>646</v>
      </c>
      <c r="C17" s="103">
        <v>0</v>
      </c>
      <c r="D17" s="132">
        <v>0</v>
      </c>
      <c r="E17" s="103">
        <v>0</v>
      </c>
    </row>
    <row r="18" spans="1:5" x14ac:dyDescent="0.3">
      <c r="A18" s="106" t="s">
        <v>645</v>
      </c>
      <c r="B18" s="75" t="s">
        <v>644</v>
      </c>
      <c r="C18" s="74">
        <v>0</v>
      </c>
      <c r="D18" s="131">
        <v>0</v>
      </c>
      <c r="E18" s="74">
        <v>0</v>
      </c>
    </row>
    <row r="19" spans="1:5" ht="13.2" x14ac:dyDescent="0.3">
      <c r="A19" s="331" t="s">
        <v>623</v>
      </c>
      <c r="B19" s="332"/>
      <c r="C19" s="97">
        <v>0</v>
      </c>
      <c r="D19" s="80">
        <v>0</v>
      </c>
      <c r="E19" s="80">
        <v>0</v>
      </c>
    </row>
    <row r="20" spans="1:5" x14ac:dyDescent="0.3">
      <c r="A20" s="102" t="s">
        <v>591</v>
      </c>
      <c r="B20" s="101" t="s">
        <v>590</v>
      </c>
      <c r="C20" s="100">
        <v>0</v>
      </c>
      <c r="D20" s="99">
        <v>0</v>
      </c>
      <c r="E20" s="99">
        <v>0</v>
      </c>
    </row>
    <row r="21" spans="1:5" x14ac:dyDescent="0.3">
      <c r="A21" s="98" t="s">
        <v>589</v>
      </c>
      <c r="B21" s="81" t="s">
        <v>491</v>
      </c>
      <c r="C21" s="97">
        <v>0</v>
      </c>
      <c r="D21" s="80">
        <v>0</v>
      </c>
      <c r="E21" s="80">
        <v>0</v>
      </c>
    </row>
    <row r="22" spans="1:5" ht="13.2" x14ac:dyDescent="0.3">
      <c r="A22" s="270" t="s">
        <v>643</v>
      </c>
      <c r="B22" s="271"/>
      <c r="C22" s="94">
        <v>0</v>
      </c>
      <c r="D22" s="94">
        <v>0</v>
      </c>
      <c r="E22" s="83">
        <v>61960148</v>
      </c>
    </row>
    <row r="23" spans="1:5" ht="13.2" x14ac:dyDescent="0.3">
      <c r="A23" s="270" t="s">
        <v>582</v>
      </c>
      <c r="B23" s="271"/>
      <c r="C23" s="94">
        <v>0</v>
      </c>
      <c r="D23" s="94">
        <v>0</v>
      </c>
      <c r="E23" s="83">
        <v>275456289</v>
      </c>
    </row>
    <row r="25" spans="1:5" ht="13.2" x14ac:dyDescent="0.3">
      <c r="A25" s="274" t="s">
        <v>642</v>
      </c>
      <c r="B25" s="275"/>
      <c r="C25" s="88">
        <v>3627455875</v>
      </c>
      <c r="D25" s="88">
        <v>0</v>
      </c>
      <c r="E25" s="88">
        <v>3627455875</v>
      </c>
    </row>
    <row r="26" spans="1:5" ht="13.2" x14ac:dyDescent="0.3">
      <c r="A26" s="321" t="s">
        <v>641</v>
      </c>
      <c r="B26" s="322"/>
      <c r="C26" s="74">
        <v>3627455875</v>
      </c>
      <c r="D26" s="131">
        <v>0</v>
      </c>
      <c r="E26" s="74">
        <v>3627455875</v>
      </c>
    </row>
    <row r="27" spans="1:5" x14ac:dyDescent="0.3">
      <c r="A27" s="105" t="s">
        <v>640</v>
      </c>
      <c r="B27" s="104" t="s">
        <v>639</v>
      </c>
      <c r="C27" s="103">
        <v>342152597</v>
      </c>
      <c r="D27" s="132">
        <v>0</v>
      </c>
      <c r="E27" s="103">
        <v>342152597</v>
      </c>
    </row>
    <row r="28" spans="1:5" x14ac:dyDescent="0.3">
      <c r="A28" s="105" t="s">
        <v>638</v>
      </c>
      <c r="B28" s="104" t="s">
        <v>637</v>
      </c>
      <c r="C28" s="103">
        <v>2074700122</v>
      </c>
      <c r="D28" s="132">
        <v>0</v>
      </c>
      <c r="E28" s="103">
        <v>2074700122</v>
      </c>
    </row>
    <row r="29" spans="1:5" x14ac:dyDescent="0.3">
      <c r="A29" s="105" t="s">
        <v>636</v>
      </c>
      <c r="B29" s="104" t="s">
        <v>635</v>
      </c>
      <c r="C29" s="103">
        <v>194352579</v>
      </c>
      <c r="D29" s="132">
        <v>0</v>
      </c>
      <c r="E29" s="103">
        <v>194352579</v>
      </c>
    </row>
    <row r="30" spans="1:5" x14ac:dyDescent="0.3">
      <c r="A30" s="105" t="s">
        <v>634</v>
      </c>
      <c r="B30" s="104" t="s">
        <v>499</v>
      </c>
      <c r="C30" s="103">
        <v>902398349</v>
      </c>
      <c r="D30" s="132">
        <v>0</v>
      </c>
      <c r="E30" s="103">
        <v>902398349</v>
      </c>
    </row>
    <row r="31" spans="1:5" x14ac:dyDescent="0.3">
      <c r="A31" s="105" t="s">
        <v>633</v>
      </c>
      <c r="B31" s="104" t="s">
        <v>632</v>
      </c>
      <c r="C31" s="103">
        <v>0</v>
      </c>
      <c r="D31" s="132">
        <v>0</v>
      </c>
      <c r="E31" s="103">
        <v>0</v>
      </c>
    </row>
    <row r="32" spans="1:5" x14ac:dyDescent="0.3">
      <c r="A32" s="105" t="s">
        <v>631</v>
      </c>
      <c r="B32" s="104" t="s">
        <v>630</v>
      </c>
      <c r="C32" s="103">
        <v>66858</v>
      </c>
      <c r="D32" s="132">
        <v>0</v>
      </c>
      <c r="E32" s="103">
        <v>66858</v>
      </c>
    </row>
    <row r="33" spans="1:5" x14ac:dyDescent="0.3">
      <c r="A33" s="105" t="s">
        <v>629</v>
      </c>
      <c r="B33" s="104" t="s">
        <v>628</v>
      </c>
      <c r="C33" s="103">
        <v>111428144</v>
      </c>
      <c r="D33" s="132">
        <v>0</v>
      </c>
      <c r="E33" s="103">
        <v>111428144</v>
      </c>
    </row>
    <row r="34" spans="1:5" x14ac:dyDescent="0.3">
      <c r="A34" s="105" t="s">
        <v>627</v>
      </c>
      <c r="B34" s="104" t="s">
        <v>626</v>
      </c>
      <c r="C34" s="103">
        <v>2357226</v>
      </c>
      <c r="D34" s="132">
        <v>0</v>
      </c>
      <c r="E34" s="103">
        <v>2357226</v>
      </c>
    </row>
    <row r="35" spans="1:5" x14ac:dyDescent="0.3">
      <c r="A35" s="106" t="s">
        <v>625</v>
      </c>
      <c r="B35" s="75" t="s">
        <v>624</v>
      </c>
      <c r="C35" s="74">
        <v>0</v>
      </c>
      <c r="D35" s="131">
        <v>0</v>
      </c>
      <c r="E35" s="74">
        <v>0</v>
      </c>
    </row>
    <row r="36" spans="1:5" ht="13.2" x14ac:dyDescent="0.3">
      <c r="A36" s="331" t="s">
        <v>623</v>
      </c>
      <c r="B36" s="332"/>
      <c r="C36" s="97">
        <v>0</v>
      </c>
      <c r="D36" s="80">
        <v>0</v>
      </c>
      <c r="E36" s="80">
        <v>0</v>
      </c>
    </row>
    <row r="37" spans="1:5" x14ac:dyDescent="0.3">
      <c r="A37" s="102" t="s">
        <v>494</v>
      </c>
      <c r="B37" s="101" t="s">
        <v>493</v>
      </c>
      <c r="C37" s="100">
        <v>0</v>
      </c>
      <c r="D37" s="99">
        <v>0</v>
      </c>
      <c r="E37" s="99">
        <v>0</v>
      </c>
    </row>
    <row r="38" spans="1:5" x14ac:dyDescent="0.3">
      <c r="A38" s="98" t="s">
        <v>492</v>
      </c>
      <c r="B38" s="81" t="s">
        <v>491</v>
      </c>
      <c r="C38" s="97">
        <v>0</v>
      </c>
      <c r="D38" s="80">
        <v>0</v>
      </c>
      <c r="E38" s="80">
        <v>0</v>
      </c>
    </row>
    <row r="39" spans="1:5" ht="13.2" x14ac:dyDescent="0.3">
      <c r="A39" s="270" t="s">
        <v>622</v>
      </c>
      <c r="B39" s="271"/>
      <c r="C39" s="94">
        <v>0</v>
      </c>
      <c r="D39" s="94">
        <v>0</v>
      </c>
      <c r="E39" s="83">
        <v>229970365</v>
      </c>
    </row>
  </sheetData>
  <mergeCells count="13">
    <mergeCell ref="A6:B6"/>
    <mergeCell ref="A5:B5"/>
    <mergeCell ref="A4:B4"/>
    <mergeCell ref="A1:D1"/>
    <mergeCell ref="A2:D2"/>
    <mergeCell ref="A3:E3"/>
    <mergeCell ref="A19:B19"/>
    <mergeCell ref="A39:B39"/>
    <mergeCell ref="A36:B36"/>
    <mergeCell ref="A26:B26"/>
    <mergeCell ref="A25:B25"/>
    <mergeCell ref="A23:B23"/>
    <mergeCell ref="A22:B22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19" sqref="B19:H19"/>
    </sheetView>
  </sheetViews>
  <sheetFormatPr baseColWidth="10" defaultColWidth="11.44140625" defaultRowHeight="13.2" x14ac:dyDescent="0.25"/>
  <cols>
    <col min="1" max="1" width="2.5546875" style="1" customWidth="1"/>
    <col min="2" max="3" width="11.44140625" style="1"/>
    <col min="4" max="4" width="14.33203125" style="1" customWidth="1"/>
    <col min="5" max="5" width="23" style="1" customWidth="1"/>
    <col min="6" max="6" width="22.109375" style="1" customWidth="1"/>
    <col min="7" max="7" width="18.44140625" style="1" customWidth="1"/>
    <col min="8" max="8" width="16.5546875" style="1" customWidth="1"/>
    <col min="9" max="16384" width="11.44140625" style="1"/>
  </cols>
  <sheetData>
    <row r="1" spans="1:9" x14ac:dyDescent="0.25">
      <c r="A1" s="370" t="s">
        <v>463</v>
      </c>
      <c r="B1" s="371"/>
      <c r="C1" s="371"/>
      <c r="D1" s="371"/>
      <c r="E1" s="371"/>
      <c r="F1" s="371"/>
      <c r="G1" s="371"/>
      <c r="H1" s="130" t="s">
        <v>455</v>
      </c>
    </row>
    <row r="2" spans="1:9" x14ac:dyDescent="0.25">
      <c r="A2" s="129"/>
      <c r="B2" s="128"/>
      <c r="C2" s="128"/>
      <c r="D2" s="128"/>
      <c r="E2" s="128"/>
      <c r="F2" s="128"/>
      <c r="G2" s="128"/>
      <c r="H2" s="127"/>
    </row>
    <row r="3" spans="1:9" s="125" customFormat="1" x14ac:dyDescent="0.25">
      <c r="A3" s="126"/>
      <c r="B3" s="126"/>
      <c r="C3" s="126"/>
      <c r="D3" s="126"/>
      <c r="E3" s="126"/>
      <c r="F3" s="126"/>
      <c r="G3" s="126"/>
      <c r="H3" s="126"/>
    </row>
    <row r="4" spans="1:9" s="125" customFormat="1" x14ac:dyDescent="0.25">
      <c r="A4" s="126"/>
      <c r="B4" s="126"/>
      <c r="C4" s="126"/>
      <c r="D4" s="126"/>
      <c r="E4" s="126"/>
      <c r="F4" s="126"/>
      <c r="G4" s="126"/>
      <c r="H4" s="126"/>
    </row>
    <row r="5" spans="1:9" s="125" customFormat="1" x14ac:dyDescent="0.25">
      <c r="A5" s="126"/>
      <c r="B5" s="126"/>
      <c r="C5" s="126"/>
      <c r="D5" s="126"/>
      <c r="E5" s="126"/>
      <c r="F5" s="126"/>
      <c r="G5" s="126"/>
      <c r="H5" s="126"/>
    </row>
    <row r="6" spans="1:9" ht="13.8" thickBot="1" x14ac:dyDescent="0.3"/>
    <row r="7" spans="1:9" ht="13.8" thickTop="1" x14ac:dyDescent="0.25">
      <c r="A7" s="374" t="s">
        <v>621</v>
      </c>
      <c r="B7" s="375"/>
      <c r="C7" s="375"/>
      <c r="D7" s="124"/>
      <c r="E7" s="124"/>
      <c r="F7" s="124"/>
      <c r="G7" s="124"/>
      <c r="H7" s="123"/>
      <c r="I7" s="116"/>
    </row>
    <row r="8" spans="1:9" x14ac:dyDescent="0.25">
      <c r="A8" s="372" t="s">
        <v>620</v>
      </c>
      <c r="B8" s="373"/>
      <c r="C8" s="373"/>
      <c r="D8" s="373"/>
      <c r="E8" s="373"/>
      <c r="F8" s="373"/>
      <c r="G8" s="373"/>
      <c r="H8" s="122"/>
      <c r="I8" s="116"/>
    </row>
    <row r="9" spans="1:9" x14ac:dyDescent="0.25">
      <c r="A9" s="120"/>
      <c r="B9" s="117"/>
      <c r="C9" s="117"/>
      <c r="D9" s="117"/>
      <c r="E9" s="117"/>
      <c r="F9" s="117"/>
      <c r="G9" s="117"/>
      <c r="H9" s="122"/>
      <c r="I9" s="116"/>
    </row>
    <row r="10" spans="1:9" x14ac:dyDescent="0.25">
      <c r="A10" s="120"/>
      <c r="B10" s="368" t="s">
        <v>959</v>
      </c>
      <c r="C10" s="368"/>
      <c r="D10" s="368"/>
      <c r="E10" s="368"/>
      <c r="F10" s="368"/>
      <c r="G10" s="368"/>
      <c r="H10" s="369"/>
      <c r="I10" s="116"/>
    </row>
    <row r="11" spans="1:9" x14ac:dyDescent="0.25">
      <c r="A11" s="120"/>
      <c r="B11" s="368" t="s">
        <v>960</v>
      </c>
      <c r="C11" s="368"/>
      <c r="D11" s="368"/>
      <c r="E11" s="368"/>
      <c r="F11" s="368"/>
      <c r="G11" s="368"/>
      <c r="H11" s="369"/>
      <c r="I11" s="116"/>
    </row>
    <row r="12" spans="1:9" x14ac:dyDescent="0.25">
      <c r="A12" s="120"/>
      <c r="B12" s="368" t="s">
        <v>619</v>
      </c>
      <c r="C12" s="368"/>
      <c r="D12" s="368"/>
      <c r="E12" s="368"/>
      <c r="F12" s="368"/>
      <c r="G12" s="368"/>
      <c r="H12" s="369"/>
      <c r="I12" s="116"/>
    </row>
    <row r="13" spans="1:9" x14ac:dyDescent="0.25">
      <c r="A13" s="120"/>
      <c r="B13" s="117"/>
      <c r="C13" s="117"/>
      <c r="D13" s="117"/>
      <c r="E13" s="117"/>
      <c r="F13" s="117"/>
      <c r="G13" s="117"/>
      <c r="H13" s="122"/>
      <c r="I13" s="116"/>
    </row>
    <row r="14" spans="1:9" x14ac:dyDescent="0.25">
      <c r="A14" s="120"/>
      <c r="B14" s="362"/>
      <c r="C14" s="362"/>
      <c r="D14" s="362"/>
      <c r="E14" s="362"/>
      <c r="F14" s="362"/>
      <c r="G14" s="362"/>
      <c r="H14" s="363"/>
      <c r="I14" s="116"/>
    </row>
    <row r="15" spans="1:9" x14ac:dyDescent="0.25">
      <c r="A15" s="120"/>
      <c r="B15" s="362" t="s">
        <v>618</v>
      </c>
      <c r="C15" s="362"/>
      <c r="D15" s="362"/>
      <c r="E15" s="362"/>
      <c r="F15" s="362"/>
      <c r="G15" s="362"/>
      <c r="H15" s="363"/>
      <c r="I15" s="116"/>
    </row>
    <row r="16" spans="1:9" x14ac:dyDescent="0.25">
      <c r="A16" s="120"/>
      <c r="B16" s="362"/>
      <c r="C16" s="362"/>
      <c r="D16" s="362"/>
      <c r="E16" s="362"/>
      <c r="F16" s="362"/>
      <c r="G16" s="362"/>
      <c r="H16" s="363"/>
      <c r="I16" s="116"/>
    </row>
    <row r="17" spans="1:9" x14ac:dyDescent="0.25">
      <c r="A17" s="120"/>
      <c r="B17" s="118"/>
      <c r="C17" s="118"/>
      <c r="D17" s="118"/>
      <c r="E17" s="118"/>
      <c r="F17" s="118"/>
      <c r="G17" s="118"/>
      <c r="H17" s="121"/>
      <c r="I17" s="116"/>
    </row>
    <row r="18" spans="1:9" ht="12.75" customHeight="1" x14ac:dyDescent="0.25">
      <c r="A18" s="120"/>
      <c r="B18" s="362" t="s">
        <v>961</v>
      </c>
      <c r="C18" s="362"/>
      <c r="D18" s="362"/>
      <c r="E18" s="362"/>
      <c r="F18" s="362"/>
      <c r="G18" s="362"/>
      <c r="H18" s="363"/>
      <c r="I18" s="116"/>
    </row>
    <row r="19" spans="1:9" x14ac:dyDescent="0.25">
      <c r="A19" s="120"/>
      <c r="B19" s="362" t="s">
        <v>617</v>
      </c>
      <c r="C19" s="362"/>
      <c r="D19" s="362"/>
      <c r="E19" s="362"/>
      <c r="F19" s="362"/>
      <c r="G19" s="362"/>
      <c r="H19" s="363"/>
      <c r="I19" s="116"/>
    </row>
    <row r="20" spans="1:9" x14ac:dyDescent="0.25">
      <c r="A20" s="120"/>
      <c r="B20" s="362"/>
      <c r="C20" s="362"/>
      <c r="D20" s="362"/>
      <c r="E20" s="362"/>
      <c r="F20" s="362"/>
      <c r="G20" s="362"/>
      <c r="H20" s="363"/>
      <c r="I20" s="116"/>
    </row>
    <row r="21" spans="1:9" x14ac:dyDescent="0.25">
      <c r="A21" s="120"/>
      <c r="B21" s="362" t="s">
        <v>616</v>
      </c>
      <c r="C21" s="362"/>
      <c r="D21" s="362"/>
      <c r="E21" s="362"/>
      <c r="F21" s="362"/>
      <c r="G21" s="362"/>
      <c r="H21" s="363"/>
      <c r="I21" s="116"/>
    </row>
    <row r="22" spans="1:9" x14ac:dyDescent="0.25">
      <c r="A22" s="120"/>
      <c r="B22" s="362" t="s">
        <v>615</v>
      </c>
      <c r="C22" s="362"/>
      <c r="D22" s="362"/>
      <c r="E22" s="362"/>
      <c r="F22" s="362"/>
      <c r="G22" s="362"/>
      <c r="H22" s="363"/>
      <c r="I22" s="116"/>
    </row>
    <row r="23" spans="1:9" ht="12" customHeight="1" thickBot="1" x14ac:dyDescent="0.3">
      <c r="A23" s="119"/>
      <c r="B23" s="365"/>
      <c r="C23" s="365"/>
      <c r="D23" s="365"/>
      <c r="E23" s="365"/>
      <c r="F23" s="365"/>
      <c r="G23" s="365"/>
      <c r="H23" s="366"/>
      <c r="I23" s="116"/>
    </row>
    <row r="24" spans="1:9" ht="12" customHeight="1" thickTop="1" x14ac:dyDescent="0.25">
      <c r="A24" s="117"/>
      <c r="B24" s="118"/>
      <c r="C24" s="118"/>
      <c r="D24" s="118"/>
      <c r="E24" s="118"/>
      <c r="F24" s="118"/>
      <c r="G24" s="118"/>
      <c r="H24" s="118"/>
      <c r="I24" s="116"/>
    </row>
    <row r="25" spans="1:9" x14ac:dyDescent="0.25">
      <c r="A25" s="117"/>
      <c r="B25" s="367"/>
      <c r="C25" s="367"/>
      <c r="D25" s="367"/>
      <c r="E25" s="367"/>
      <c r="F25" s="367"/>
      <c r="G25" s="367"/>
      <c r="H25" s="367"/>
      <c r="I25" s="116"/>
    </row>
    <row r="26" spans="1:9" x14ac:dyDescent="0.25">
      <c r="A26" s="117"/>
      <c r="B26" s="362"/>
      <c r="C26" s="362"/>
      <c r="D26" s="362"/>
      <c r="E26" s="362"/>
      <c r="F26" s="362"/>
      <c r="G26" s="362"/>
      <c r="H26" s="362"/>
      <c r="I26" s="116"/>
    </row>
    <row r="27" spans="1:9" x14ac:dyDescent="0.25">
      <c r="A27" s="117"/>
      <c r="I27" s="116"/>
    </row>
    <row r="28" spans="1:9" x14ac:dyDescent="0.25">
      <c r="A28" s="116"/>
      <c r="B28" s="364"/>
      <c r="C28" s="364"/>
      <c r="D28" s="364"/>
      <c r="E28" s="364"/>
      <c r="F28" s="364"/>
      <c r="G28" s="364"/>
      <c r="H28" s="364"/>
      <c r="I28" s="116"/>
    </row>
    <row r="29" spans="1:9" x14ac:dyDescent="0.25">
      <c r="A29" s="116"/>
      <c r="B29" s="116"/>
      <c r="C29" s="116"/>
      <c r="D29" s="116"/>
      <c r="E29" s="116"/>
      <c r="F29" s="116"/>
      <c r="G29" s="116"/>
      <c r="H29" s="116"/>
      <c r="I29" s="116"/>
    </row>
    <row r="35" spans="11:11" x14ac:dyDescent="0.25">
      <c r="K35" s="3"/>
    </row>
  </sheetData>
  <mergeCells count="18">
    <mergeCell ref="B12:H12"/>
    <mergeCell ref="A1:G1"/>
    <mergeCell ref="B11:H11"/>
    <mergeCell ref="B10:H10"/>
    <mergeCell ref="A8:G8"/>
    <mergeCell ref="A7:C7"/>
    <mergeCell ref="B15:H15"/>
    <mergeCell ref="B20:H20"/>
    <mergeCell ref="B25:H25"/>
    <mergeCell ref="B14:H14"/>
    <mergeCell ref="B16:H16"/>
    <mergeCell ref="B18:H18"/>
    <mergeCell ref="B19:H19"/>
    <mergeCell ref="B26:H26"/>
    <mergeCell ref="B21:H21"/>
    <mergeCell ref="B28:H28"/>
    <mergeCell ref="B22:H22"/>
    <mergeCell ref="B23:H2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9.6640625" style="47" customWidth="1"/>
    <col min="2" max="2" width="30.6640625" style="49" customWidth="1"/>
    <col min="3" max="12" width="12.6640625" style="47" customWidth="1"/>
    <col min="13" max="16384" width="11.44140625" style="47"/>
  </cols>
  <sheetData>
    <row r="1" spans="1:10" ht="13.2" x14ac:dyDescent="0.3">
      <c r="A1" s="290" t="s">
        <v>456</v>
      </c>
      <c r="B1" s="291"/>
      <c r="C1" s="291"/>
      <c r="D1" s="291"/>
      <c r="E1" s="291"/>
      <c r="F1" s="291"/>
      <c r="G1" s="291"/>
      <c r="H1" s="291"/>
      <c r="I1" s="291"/>
      <c r="J1" s="52" t="s">
        <v>455</v>
      </c>
    </row>
    <row r="2" spans="1:10" ht="13.2" x14ac:dyDescent="0.3">
      <c r="A2" s="290" t="s">
        <v>614</v>
      </c>
      <c r="B2" s="291"/>
      <c r="C2" s="291"/>
      <c r="D2" s="291"/>
      <c r="E2" s="291"/>
      <c r="F2" s="291"/>
      <c r="G2" s="291"/>
      <c r="H2" s="291"/>
      <c r="I2" s="291"/>
      <c r="J2" s="52" t="s">
        <v>613</v>
      </c>
    </row>
    <row r="4" spans="1:10" ht="13.2" x14ac:dyDescent="0.3">
      <c r="A4" s="59" t="s">
        <v>142</v>
      </c>
      <c r="B4" s="58" t="s">
        <v>18</v>
      </c>
      <c r="C4" s="376" t="s">
        <v>540</v>
      </c>
      <c r="D4" s="377"/>
      <c r="E4" s="376" t="s">
        <v>189</v>
      </c>
      <c r="F4" s="377"/>
      <c r="G4" s="376" t="s">
        <v>188</v>
      </c>
      <c r="H4" s="377"/>
      <c r="I4" s="376" t="s">
        <v>538</v>
      </c>
      <c r="J4" s="377"/>
    </row>
    <row r="5" spans="1:10" ht="13.2" x14ac:dyDescent="0.3">
      <c r="A5" s="78"/>
      <c r="B5" s="107"/>
      <c r="C5" s="378" t="s">
        <v>537</v>
      </c>
      <c r="D5" s="379"/>
      <c r="E5" s="378"/>
      <c r="F5" s="379"/>
      <c r="G5" s="378" t="s">
        <v>536</v>
      </c>
      <c r="H5" s="379"/>
      <c r="I5" s="378" t="s">
        <v>612</v>
      </c>
      <c r="J5" s="379"/>
    </row>
    <row r="6" spans="1:10" x14ac:dyDescent="0.3">
      <c r="A6" s="77"/>
      <c r="B6" s="40"/>
      <c r="C6" s="56" t="s">
        <v>53</v>
      </c>
      <c r="D6" s="56" t="s">
        <v>52</v>
      </c>
      <c r="E6" s="56" t="s">
        <v>53</v>
      </c>
      <c r="F6" s="56" t="s">
        <v>52</v>
      </c>
      <c r="G6" s="56" t="s">
        <v>53</v>
      </c>
      <c r="H6" s="56" t="s">
        <v>52</v>
      </c>
      <c r="I6" s="56" t="s">
        <v>53</v>
      </c>
      <c r="J6" s="56" t="s">
        <v>52</v>
      </c>
    </row>
    <row r="7" spans="1:10" x14ac:dyDescent="0.3">
      <c r="A7" s="96" t="s">
        <v>611</v>
      </c>
      <c r="B7" s="95" t="s">
        <v>533</v>
      </c>
      <c r="C7" s="83">
        <v>2616745080</v>
      </c>
      <c r="D7" s="83">
        <v>357995</v>
      </c>
      <c r="E7" s="83">
        <v>553358843</v>
      </c>
      <c r="F7" s="83">
        <v>0</v>
      </c>
      <c r="G7" s="83">
        <v>2063386237</v>
      </c>
      <c r="H7" s="83">
        <v>357995</v>
      </c>
      <c r="I7" s="83">
        <v>0</v>
      </c>
      <c r="J7" s="83">
        <v>0</v>
      </c>
    </row>
    <row r="8" spans="1:10" x14ac:dyDescent="0.3">
      <c r="A8" s="105" t="s">
        <v>610</v>
      </c>
      <c r="B8" s="104" t="s">
        <v>531</v>
      </c>
      <c r="C8" s="103">
        <v>148159495</v>
      </c>
      <c r="D8" s="103">
        <v>0</v>
      </c>
      <c r="E8" s="103">
        <v>58766500</v>
      </c>
      <c r="F8" s="103">
        <v>0</v>
      </c>
      <c r="G8" s="103">
        <v>89392995</v>
      </c>
      <c r="H8" s="103">
        <v>0</v>
      </c>
      <c r="I8" s="103">
        <v>0</v>
      </c>
      <c r="J8" s="103">
        <v>0</v>
      </c>
    </row>
    <row r="9" spans="1:10" x14ac:dyDescent="0.3">
      <c r="A9" s="105" t="s">
        <v>609</v>
      </c>
      <c r="B9" s="104" t="s">
        <v>529</v>
      </c>
      <c r="C9" s="103">
        <v>2880895</v>
      </c>
      <c r="D9" s="103">
        <v>0</v>
      </c>
      <c r="E9" s="103">
        <v>728320</v>
      </c>
      <c r="F9" s="103">
        <v>0</v>
      </c>
      <c r="G9" s="103">
        <v>2152575</v>
      </c>
      <c r="H9" s="103">
        <v>0</v>
      </c>
      <c r="I9" s="103">
        <v>0</v>
      </c>
      <c r="J9" s="103">
        <v>0</v>
      </c>
    </row>
    <row r="10" spans="1:10" x14ac:dyDescent="0.3">
      <c r="A10" s="105" t="s">
        <v>608</v>
      </c>
      <c r="B10" s="104" t="s">
        <v>527</v>
      </c>
      <c r="C10" s="103">
        <v>1389122</v>
      </c>
      <c r="D10" s="103">
        <v>0</v>
      </c>
      <c r="E10" s="103">
        <v>802800</v>
      </c>
      <c r="F10" s="103">
        <v>0</v>
      </c>
      <c r="G10" s="103">
        <v>586322</v>
      </c>
      <c r="H10" s="103">
        <v>0</v>
      </c>
      <c r="I10" s="103">
        <v>0</v>
      </c>
      <c r="J10" s="103">
        <v>0</v>
      </c>
    </row>
    <row r="11" spans="1:10" ht="20.399999999999999" x14ac:dyDescent="0.3">
      <c r="A11" s="105" t="s">
        <v>607</v>
      </c>
      <c r="B11" s="104" t="s">
        <v>525</v>
      </c>
      <c r="C11" s="103">
        <v>1026777676</v>
      </c>
      <c r="D11" s="103">
        <v>0</v>
      </c>
      <c r="E11" s="103">
        <v>55214366</v>
      </c>
      <c r="F11" s="103">
        <v>0</v>
      </c>
      <c r="G11" s="103">
        <v>971563310</v>
      </c>
      <c r="H11" s="103">
        <v>0</v>
      </c>
      <c r="I11" s="103">
        <v>0</v>
      </c>
      <c r="J11" s="103">
        <v>0</v>
      </c>
    </row>
    <row r="12" spans="1:10" x14ac:dyDescent="0.3">
      <c r="A12" s="105" t="s">
        <v>606</v>
      </c>
      <c r="B12" s="104" t="s">
        <v>523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</row>
    <row r="13" spans="1:10" x14ac:dyDescent="0.3">
      <c r="A13" s="105" t="s">
        <v>605</v>
      </c>
      <c r="B13" s="104" t="s">
        <v>521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</row>
    <row r="14" spans="1:10" x14ac:dyDescent="0.3">
      <c r="A14" s="105" t="s">
        <v>604</v>
      </c>
      <c r="B14" s="104" t="s">
        <v>519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</row>
    <row r="15" spans="1:10" ht="20.399999999999999" x14ac:dyDescent="0.3">
      <c r="A15" s="105" t="s">
        <v>603</v>
      </c>
      <c r="B15" s="104" t="s">
        <v>513</v>
      </c>
      <c r="C15" s="103">
        <v>5079789</v>
      </c>
      <c r="D15" s="103">
        <v>0</v>
      </c>
      <c r="E15" s="103">
        <v>4332610</v>
      </c>
      <c r="F15" s="103">
        <v>0</v>
      </c>
      <c r="G15" s="103">
        <v>747179</v>
      </c>
      <c r="H15" s="103">
        <v>0</v>
      </c>
      <c r="I15" s="103">
        <v>0</v>
      </c>
      <c r="J15" s="103">
        <v>0</v>
      </c>
    </row>
    <row r="16" spans="1:10" x14ac:dyDescent="0.3">
      <c r="A16" s="105" t="s">
        <v>602</v>
      </c>
      <c r="B16" s="104" t="s">
        <v>511</v>
      </c>
      <c r="C16" s="103">
        <v>653503972</v>
      </c>
      <c r="D16" s="103">
        <v>0</v>
      </c>
      <c r="E16" s="103">
        <v>173464763</v>
      </c>
      <c r="F16" s="103">
        <v>0</v>
      </c>
      <c r="G16" s="103">
        <v>480039209</v>
      </c>
      <c r="H16" s="103">
        <v>0</v>
      </c>
      <c r="I16" s="103">
        <v>0</v>
      </c>
      <c r="J16" s="103">
        <v>0</v>
      </c>
    </row>
    <row r="17" spans="1:10" x14ac:dyDescent="0.3">
      <c r="A17" s="105" t="s">
        <v>601</v>
      </c>
      <c r="B17" s="104" t="s">
        <v>509</v>
      </c>
      <c r="C17" s="103">
        <v>707131885</v>
      </c>
      <c r="D17" s="103">
        <v>0</v>
      </c>
      <c r="E17" s="103">
        <v>251710509</v>
      </c>
      <c r="F17" s="103">
        <v>0</v>
      </c>
      <c r="G17" s="103">
        <v>455421376</v>
      </c>
      <c r="H17" s="103">
        <v>0</v>
      </c>
      <c r="I17" s="103">
        <v>0</v>
      </c>
      <c r="J17" s="103">
        <v>0</v>
      </c>
    </row>
    <row r="18" spans="1:10" x14ac:dyDescent="0.3">
      <c r="A18" s="106" t="s">
        <v>600</v>
      </c>
      <c r="B18" s="75" t="s">
        <v>507</v>
      </c>
      <c r="C18" s="74">
        <v>71822246</v>
      </c>
      <c r="D18" s="74">
        <v>357995</v>
      </c>
      <c r="E18" s="74">
        <v>8338975</v>
      </c>
      <c r="F18" s="74">
        <v>0</v>
      </c>
      <c r="G18" s="74">
        <v>63483271</v>
      </c>
      <c r="H18" s="74">
        <v>357995</v>
      </c>
      <c r="I18" s="74">
        <v>0</v>
      </c>
      <c r="J18" s="74">
        <v>0</v>
      </c>
    </row>
    <row r="19" spans="1:10" x14ac:dyDescent="0.3">
      <c r="A19" s="96" t="s">
        <v>599</v>
      </c>
      <c r="B19" s="95" t="s">
        <v>505</v>
      </c>
      <c r="C19" s="83">
        <v>4400000</v>
      </c>
      <c r="D19" s="83">
        <v>2025049916</v>
      </c>
      <c r="E19" s="83">
        <v>4079533</v>
      </c>
      <c r="F19" s="83">
        <v>657722207</v>
      </c>
      <c r="G19" s="83">
        <v>0</v>
      </c>
      <c r="H19" s="83">
        <v>1367497078</v>
      </c>
      <c r="I19" s="83">
        <v>320467</v>
      </c>
      <c r="J19" s="83">
        <v>-169369</v>
      </c>
    </row>
    <row r="20" spans="1:10" x14ac:dyDescent="0.3">
      <c r="A20" s="105" t="s">
        <v>598</v>
      </c>
      <c r="B20" s="104" t="s">
        <v>597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</row>
    <row r="21" spans="1:10" x14ac:dyDescent="0.3">
      <c r="A21" s="105" t="s">
        <v>596</v>
      </c>
      <c r="B21" s="104" t="s">
        <v>499</v>
      </c>
      <c r="C21" s="103">
        <v>0</v>
      </c>
      <c r="D21" s="103">
        <v>2025049916</v>
      </c>
      <c r="E21" s="103">
        <v>0</v>
      </c>
      <c r="F21" s="103">
        <v>657722207</v>
      </c>
      <c r="G21" s="103">
        <v>0</v>
      </c>
      <c r="H21" s="103">
        <v>1367497078</v>
      </c>
      <c r="I21" s="103">
        <v>0</v>
      </c>
      <c r="J21" s="103">
        <v>-169369</v>
      </c>
    </row>
    <row r="22" spans="1:10" ht="20.399999999999999" x14ac:dyDescent="0.3">
      <c r="A22" s="105" t="s">
        <v>595</v>
      </c>
      <c r="B22" s="104" t="s">
        <v>594</v>
      </c>
      <c r="C22" s="103">
        <v>4400000</v>
      </c>
      <c r="D22" s="103">
        <v>0</v>
      </c>
      <c r="E22" s="103">
        <v>4079533</v>
      </c>
      <c r="F22" s="103">
        <v>0</v>
      </c>
      <c r="G22" s="103">
        <v>0</v>
      </c>
      <c r="H22" s="103">
        <v>0</v>
      </c>
      <c r="I22" s="103">
        <v>320467</v>
      </c>
      <c r="J22" s="103">
        <v>0</v>
      </c>
    </row>
    <row r="23" spans="1:10" ht="20.399999999999999" x14ac:dyDescent="0.3">
      <c r="A23" s="105" t="s">
        <v>593</v>
      </c>
      <c r="B23" s="104" t="s">
        <v>592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</row>
    <row r="24" spans="1:10" x14ac:dyDescent="0.3">
      <c r="A24" s="102" t="s">
        <v>591</v>
      </c>
      <c r="B24" s="101" t="s">
        <v>590</v>
      </c>
      <c r="C24" s="99">
        <v>0</v>
      </c>
      <c r="D24" s="99">
        <v>0</v>
      </c>
      <c r="E24" s="99">
        <v>0</v>
      </c>
      <c r="F24" s="99">
        <v>0</v>
      </c>
      <c r="G24" s="100">
        <v>0</v>
      </c>
      <c r="H24" s="100">
        <v>0</v>
      </c>
      <c r="I24" s="99">
        <v>0</v>
      </c>
      <c r="J24" s="99">
        <v>0</v>
      </c>
    </row>
    <row r="25" spans="1:10" x14ac:dyDescent="0.3">
      <c r="A25" s="98" t="s">
        <v>589</v>
      </c>
      <c r="B25" s="81" t="s">
        <v>491</v>
      </c>
      <c r="C25" s="80">
        <v>0</v>
      </c>
      <c r="D25" s="80">
        <v>0</v>
      </c>
      <c r="E25" s="80">
        <v>0</v>
      </c>
      <c r="F25" s="80">
        <v>0</v>
      </c>
      <c r="G25" s="97">
        <v>0</v>
      </c>
      <c r="H25" s="97">
        <v>0</v>
      </c>
      <c r="I25" s="80">
        <v>0</v>
      </c>
      <c r="J25" s="80">
        <v>0</v>
      </c>
    </row>
    <row r="26" spans="1:10" x14ac:dyDescent="0.3">
      <c r="A26" s="96" t="s">
        <v>490</v>
      </c>
      <c r="B26" s="95" t="s">
        <v>489</v>
      </c>
      <c r="C26" s="94">
        <v>0</v>
      </c>
      <c r="D26" s="83">
        <v>320280880</v>
      </c>
      <c r="E26" s="94">
        <v>0</v>
      </c>
      <c r="F26" s="83">
        <v>0</v>
      </c>
      <c r="G26" s="94">
        <v>0</v>
      </c>
      <c r="H26" s="83">
        <v>0</v>
      </c>
      <c r="I26" s="94">
        <v>0</v>
      </c>
      <c r="J26" s="83">
        <v>2000000</v>
      </c>
    </row>
    <row r="27" spans="1:10" ht="20.399999999999999" x14ac:dyDescent="0.3">
      <c r="A27" s="115" t="s">
        <v>588</v>
      </c>
      <c r="B27" s="114" t="s">
        <v>587</v>
      </c>
      <c r="C27" s="112">
        <v>0</v>
      </c>
      <c r="D27" s="113">
        <v>318280880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</row>
    <row r="28" spans="1:10" ht="20.399999999999999" x14ac:dyDescent="0.3">
      <c r="A28" s="93" t="s">
        <v>586</v>
      </c>
      <c r="B28" s="92" t="s">
        <v>585</v>
      </c>
      <c r="C28" s="90">
        <v>0</v>
      </c>
      <c r="D28" s="91">
        <v>2000000</v>
      </c>
      <c r="E28" s="90">
        <v>0</v>
      </c>
      <c r="F28" s="91">
        <v>0</v>
      </c>
      <c r="G28" s="90">
        <v>0</v>
      </c>
      <c r="H28" s="91">
        <v>0</v>
      </c>
      <c r="I28" s="90">
        <v>0</v>
      </c>
      <c r="J28" s="91">
        <v>2000000</v>
      </c>
    </row>
    <row r="29" spans="1:10" ht="20.399999999999999" x14ac:dyDescent="0.3">
      <c r="A29" s="96" t="s">
        <v>584</v>
      </c>
      <c r="B29" s="95" t="s">
        <v>583</v>
      </c>
      <c r="C29" s="94"/>
      <c r="D29" s="83">
        <v>61960148</v>
      </c>
      <c r="E29" s="94">
        <v>0</v>
      </c>
      <c r="F29" s="83">
        <v>0</v>
      </c>
      <c r="G29" s="94">
        <v>0</v>
      </c>
      <c r="H29" s="94">
        <v>0</v>
      </c>
      <c r="I29" s="94">
        <v>0</v>
      </c>
      <c r="J29" s="83">
        <v>0</v>
      </c>
    </row>
    <row r="30" spans="1:10" ht="13.2" x14ac:dyDescent="0.3">
      <c r="A30" s="270" t="s">
        <v>486</v>
      </c>
      <c r="B30" s="271"/>
      <c r="C30" s="83">
        <v>2621145080</v>
      </c>
      <c r="D30" s="83">
        <v>2345688791</v>
      </c>
      <c r="E30" s="83">
        <v>557438376</v>
      </c>
      <c r="F30" s="83">
        <v>657722207</v>
      </c>
      <c r="G30" s="83">
        <v>2063386237</v>
      </c>
      <c r="H30" s="83">
        <v>1367855073</v>
      </c>
      <c r="I30" s="83">
        <v>320467</v>
      </c>
      <c r="J30" s="83">
        <v>1830631</v>
      </c>
    </row>
    <row r="31" spans="1:10" x14ac:dyDescent="0.3">
      <c r="C31" s="89"/>
      <c r="D31" s="89"/>
      <c r="E31" s="89"/>
      <c r="F31" s="89"/>
      <c r="G31" s="89"/>
      <c r="H31" s="89"/>
      <c r="I31" s="89"/>
      <c r="J31" s="89"/>
    </row>
    <row r="32" spans="1:10" ht="13.2" x14ac:dyDescent="0.3">
      <c r="A32" s="274" t="s">
        <v>582</v>
      </c>
      <c r="B32" s="275"/>
      <c r="C32" s="88">
        <v>0</v>
      </c>
      <c r="D32" s="88">
        <v>275456289</v>
      </c>
      <c r="E32" s="56"/>
      <c r="F32" s="56"/>
      <c r="G32" s="56"/>
      <c r="H32" s="56"/>
      <c r="I32" s="56"/>
      <c r="J32" s="56"/>
    </row>
    <row r="33" spans="1:1" x14ac:dyDescent="0.3">
      <c r="A33" s="87" t="s">
        <v>484</v>
      </c>
    </row>
    <row r="34" spans="1:1" x14ac:dyDescent="0.3">
      <c r="A34" s="87" t="s">
        <v>581</v>
      </c>
    </row>
  </sheetData>
  <mergeCells count="12">
    <mergeCell ref="I4:J4"/>
    <mergeCell ref="I5:J5"/>
    <mergeCell ref="A32:B32"/>
    <mergeCell ref="A30:B30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441</v>
      </c>
    </row>
    <row r="4" spans="1:9" ht="13.2" x14ac:dyDescent="0.3">
      <c r="A4" s="340" t="s">
        <v>440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395</v>
      </c>
      <c r="D7" s="40" t="s">
        <v>394</v>
      </c>
      <c r="E7" s="40" t="s">
        <v>393</v>
      </c>
      <c r="F7" s="40" t="s">
        <v>392</v>
      </c>
      <c r="G7" s="40" t="s">
        <v>391</v>
      </c>
      <c r="H7" s="40" t="s">
        <v>273</v>
      </c>
      <c r="I7" s="40" t="s">
        <v>239</v>
      </c>
    </row>
    <row r="8" spans="1:9" ht="33" customHeight="1" x14ac:dyDescent="0.3">
      <c r="A8" s="380" t="s">
        <v>579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578</v>
      </c>
      <c r="B13" s="381"/>
    </row>
    <row r="14" spans="1:9" ht="13.2" x14ac:dyDescent="0.3">
      <c r="A14" s="384" t="s">
        <v>450</v>
      </c>
      <c r="B14" s="385"/>
      <c r="C14" s="54">
        <v>0</v>
      </c>
      <c r="D14" s="54">
        <v>36742291</v>
      </c>
      <c r="E14" s="54">
        <v>84950535</v>
      </c>
      <c r="F14" s="54">
        <v>0</v>
      </c>
      <c r="G14" s="54">
        <v>0</v>
      </c>
      <c r="H14" s="54">
        <v>26466669</v>
      </c>
      <c r="I14" s="54">
        <f>SUM($C14:H14)</f>
        <v>148159495</v>
      </c>
    </row>
    <row r="15" spans="1:9" ht="13.2" x14ac:dyDescent="0.3">
      <c r="A15" s="382" t="s">
        <v>189</v>
      </c>
      <c r="B15" s="383"/>
      <c r="C15" s="74">
        <v>0</v>
      </c>
      <c r="D15" s="74">
        <v>18644055</v>
      </c>
      <c r="E15" s="74">
        <v>26465317</v>
      </c>
      <c r="F15" s="74">
        <v>0</v>
      </c>
      <c r="G15" s="74">
        <v>0</v>
      </c>
      <c r="H15" s="74">
        <v>13657128</v>
      </c>
      <c r="I15" s="74">
        <f>SUM($C15:H15)</f>
        <v>58766500</v>
      </c>
    </row>
    <row r="16" spans="1:9" ht="13.2" x14ac:dyDescent="0.3">
      <c r="A16" s="382" t="s">
        <v>459</v>
      </c>
      <c r="B16" s="383"/>
      <c r="C16" s="74">
        <v>0</v>
      </c>
      <c r="D16" s="74">
        <v>18098236</v>
      </c>
      <c r="E16" s="74">
        <v>58485218</v>
      </c>
      <c r="F16" s="74">
        <v>0</v>
      </c>
      <c r="G16" s="74">
        <v>0</v>
      </c>
      <c r="H16" s="74">
        <v>12809541</v>
      </c>
      <c r="I16" s="74">
        <f>SUM($C16:H16)</f>
        <v>89392995</v>
      </c>
    </row>
    <row r="17" spans="1:9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f>SUM($C17:H17)</f>
        <v>0</v>
      </c>
    </row>
    <row r="18" spans="1:9" ht="33" customHeight="1" x14ac:dyDescent="0.3">
      <c r="A18" s="380" t="s">
        <v>577</v>
      </c>
      <c r="B18" s="381"/>
    </row>
    <row r="19" spans="1:9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>
        <f>SUM($C19:H19)</f>
        <v>0</v>
      </c>
    </row>
    <row r="20" spans="1:9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>
        <f>SUM($C20:H20)</f>
        <v>0</v>
      </c>
    </row>
    <row r="21" spans="1:9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>
        <f>SUM($C21:H21)</f>
        <v>0</v>
      </c>
    </row>
    <row r="22" spans="1:9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>
        <f>SUM($C22:H22)</f>
        <v>0</v>
      </c>
    </row>
    <row r="23" spans="1:9" ht="33" customHeight="1" x14ac:dyDescent="0.3">
      <c r="A23" s="380" t="s">
        <v>576</v>
      </c>
      <c r="B23" s="381"/>
    </row>
    <row r="24" spans="1:9" x14ac:dyDescent="0.3">
      <c r="A24" s="50"/>
      <c r="B24" s="50"/>
      <c r="C24" s="50"/>
      <c r="D24" s="50"/>
      <c r="E24" s="50"/>
      <c r="F24" s="50"/>
      <c r="G24" s="50"/>
      <c r="H24" s="50"/>
      <c r="I24" s="50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438</v>
      </c>
    </row>
    <row r="4" spans="1:9" ht="13.2" x14ac:dyDescent="0.3">
      <c r="A4" s="340" t="s">
        <v>437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249</v>
      </c>
      <c r="D7" s="40" t="s">
        <v>341</v>
      </c>
      <c r="E7" s="40" t="s">
        <v>340</v>
      </c>
      <c r="F7" s="40" t="s">
        <v>340</v>
      </c>
      <c r="G7" s="40" t="s">
        <v>339</v>
      </c>
      <c r="H7" s="40" t="s">
        <v>273</v>
      </c>
      <c r="I7" s="40" t="s">
        <v>239</v>
      </c>
    </row>
    <row r="8" spans="1:9" ht="33" customHeight="1" x14ac:dyDescent="0.3">
      <c r="A8" s="380" t="s">
        <v>579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578</v>
      </c>
      <c r="B13" s="381"/>
    </row>
    <row r="14" spans="1:9" ht="13.2" x14ac:dyDescent="0.3">
      <c r="A14" s="384" t="s">
        <v>450</v>
      </c>
      <c r="B14" s="385"/>
      <c r="C14" s="54">
        <v>0</v>
      </c>
      <c r="D14" s="54">
        <v>0</v>
      </c>
      <c r="E14" s="54">
        <v>0</v>
      </c>
      <c r="F14" s="54">
        <v>2880895</v>
      </c>
      <c r="G14" s="54">
        <v>0</v>
      </c>
      <c r="H14" s="54">
        <v>0</v>
      </c>
      <c r="I14" s="54">
        <f>SUM($C14:H14)</f>
        <v>2880895</v>
      </c>
    </row>
    <row r="15" spans="1:9" ht="13.2" x14ac:dyDescent="0.3">
      <c r="A15" s="382" t="s">
        <v>189</v>
      </c>
      <c r="B15" s="383"/>
      <c r="C15" s="74">
        <v>0</v>
      </c>
      <c r="D15" s="74">
        <v>0</v>
      </c>
      <c r="E15" s="74">
        <v>0</v>
      </c>
      <c r="F15" s="74">
        <v>728320</v>
      </c>
      <c r="G15" s="74">
        <v>0</v>
      </c>
      <c r="H15" s="74">
        <v>0</v>
      </c>
      <c r="I15" s="74">
        <f>SUM($C15:H15)</f>
        <v>728320</v>
      </c>
    </row>
    <row r="16" spans="1:9" ht="13.2" x14ac:dyDescent="0.3">
      <c r="A16" s="382" t="s">
        <v>459</v>
      </c>
      <c r="B16" s="383"/>
      <c r="C16" s="74">
        <v>0</v>
      </c>
      <c r="D16" s="74">
        <v>0</v>
      </c>
      <c r="E16" s="74">
        <v>0</v>
      </c>
      <c r="F16" s="74">
        <v>2152575</v>
      </c>
      <c r="G16" s="74">
        <v>0</v>
      </c>
      <c r="H16" s="74">
        <v>0</v>
      </c>
      <c r="I16" s="74">
        <f>SUM($C16:H16)</f>
        <v>2152575</v>
      </c>
    </row>
    <row r="17" spans="1:9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f>SUM($C17:H17)</f>
        <v>0</v>
      </c>
    </row>
    <row r="18" spans="1:9" ht="33" customHeight="1" x14ac:dyDescent="0.3">
      <c r="A18" s="380" t="s">
        <v>577</v>
      </c>
      <c r="B18" s="381"/>
    </row>
    <row r="19" spans="1:9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>
        <f>SUM($C19:H19)</f>
        <v>0</v>
      </c>
    </row>
    <row r="20" spans="1:9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>
        <f>SUM($C20:H20)</f>
        <v>0</v>
      </c>
    </row>
    <row r="21" spans="1:9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>
        <f>SUM($C21:H21)</f>
        <v>0</v>
      </c>
    </row>
    <row r="22" spans="1:9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>
        <f>SUM($C22:H22)</f>
        <v>0</v>
      </c>
    </row>
    <row r="23" spans="1:9" ht="33" customHeight="1" x14ac:dyDescent="0.3">
      <c r="A23" s="380" t="s">
        <v>576</v>
      </c>
      <c r="B23" s="381"/>
    </row>
    <row r="24" spans="1:9" x14ac:dyDescent="0.3">
      <c r="A24" s="50"/>
      <c r="B24" s="50"/>
      <c r="C24" s="50"/>
      <c r="D24" s="50"/>
      <c r="E24" s="50"/>
      <c r="F24" s="50"/>
      <c r="G24" s="50"/>
      <c r="H24" s="50"/>
      <c r="I24" s="50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435</v>
      </c>
      <c r="J2" s="389" t="s">
        <v>580</v>
      </c>
      <c r="K2" s="291"/>
      <c r="L2" s="291"/>
      <c r="M2" s="291"/>
      <c r="N2" s="291"/>
      <c r="O2" s="291"/>
      <c r="P2" s="52" t="s">
        <v>435</v>
      </c>
    </row>
    <row r="4" spans="1:16" ht="13.2" x14ac:dyDescent="0.3">
      <c r="A4" s="340" t="s">
        <v>434</v>
      </c>
      <c r="B4" s="309"/>
      <c r="C4" s="309"/>
      <c r="D4" s="309"/>
      <c r="E4" s="309"/>
      <c r="F4" s="309"/>
      <c r="G4" s="309"/>
      <c r="H4" s="309"/>
      <c r="I4" s="309"/>
      <c r="J4" s="340" t="s">
        <v>434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7</v>
      </c>
      <c r="I6" s="58">
        <v>8</v>
      </c>
      <c r="J6" s="58" t="s">
        <v>251</v>
      </c>
    </row>
    <row r="7" spans="1:16" ht="20.399999999999999" x14ac:dyDescent="0.3">
      <c r="A7" s="388"/>
      <c r="B7" s="388"/>
      <c r="C7" s="40" t="s">
        <v>249</v>
      </c>
      <c r="D7" s="40" t="s">
        <v>336</v>
      </c>
      <c r="E7" s="40" t="s">
        <v>335</v>
      </c>
      <c r="F7" s="40" t="s">
        <v>334</v>
      </c>
      <c r="G7" s="40" t="s">
        <v>333</v>
      </c>
      <c r="H7" s="40" t="s">
        <v>240</v>
      </c>
      <c r="I7" s="40" t="s">
        <v>273</v>
      </c>
      <c r="J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>
        <f>SUM($C9:I9)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>
        <f>SUM($C10:I10)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>
        <f>SUM($C11:I11)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>
        <f>SUM($C12:I12)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>
        <v>1389122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f>SUM($C14:I14)</f>
        <v>1389122</v>
      </c>
    </row>
    <row r="15" spans="1:16" ht="13.2" x14ac:dyDescent="0.3">
      <c r="A15" s="382" t="s">
        <v>189</v>
      </c>
      <c r="B15" s="383"/>
      <c r="C15" s="74">
        <v>802800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f>SUM($C15:I15)</f>
        <v>802800</v>
      </c>
    </row>
    <row r="16" spans="1:16" ht="13.2" x14ac:dyDescent="0.3">
      <c r="A16" s="382" t="s">
        <v>459</v>
      </c>
      <c r="B16" s="383"/>
      <c r="C16" s="74">
        <v>586322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f>SUM($C16:I16)</f>
        <v>586322</v>
      </c>
    </row>
    <row r="17" spans="1:10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f>SUM($C17:I17)</f>
        <v>0</v>
      </c>
    </row>
    <row r="18" spans="1:10" ht="33" customHeight="1" x14ac:dyDescent="0.3">
      <c r="A18" s="380" t="s">
        <v>577</v>
      </c>
      <c r="B18" s="381"/>
    </row>
    <row r="19" spans="1:10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/>
      <c r="J19" s="54">
        <f>SUM($C19:I19)</f>
        <v>0</v>
      </c>
    </row>
    <row r="20" spans="1:10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/>
      <c r="J20" s="74">
        <f>SUM($C20:I20)</f>
        <v>0</v>
      </c>
    </row>
    <row r="21" spans="1:10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/>
      <c r="J21" s="74">
        <f>SUM($C21:I21)</f>
        <v>0</v>
      </c>
    </row>
    <row r="22" spans="1:10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/>
      <c r="J22" s="74">
        <f>SUM($C22:I22)</f>
        <v>0</v>
      </c>
    </row>
    <row r="23" spans="1:10" ht="33" customHeight="1" x14ac:dyDescent="0.3">
      <c r="A23" s="380" t="s">
        <v>576</v>
      </c>
      <c r="B23" s="381"/>
    </row>
    <row r="24" spans="1:10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433</v>
      </c>
      <c r="J2" s="389" t="s">
        <v>580</v>
      </c>
      <c r="K2" s="291"/>
      <c r="L2" s="291"/>
      <c r="M2" s="291"/>
      <c r="N2" s="291"/>
      <c r="O2" s="291"/>
      <c r="P2" s="52" t="s">
        <v>433</v>
      </c>
    </row>
    <row r="4" spans="1:16" ht="13.2" x14ac:dyDescent="0.3">
      <c r="A4" s="340" t="s">
        <v>432</v>
      </c>
      <c r="B4" s="309"/>
      <c r="C4" s="309"/>
      <c r="D4" s="309"/>
      <c r="E4" s="309"/>
      <c r="F4" s="309"/>
      <c r="G4" s="309"/>
      <c r="H4" s="309"/>
      <c r="I4" s="309"/>
      <c r="J4" s="340" t="s">
        <v>432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8</v>
      </c>
      <c r="J6" s="58" t="s">
        <v>251</v>
      </c>
    </row>
    <row r="7" spans="1:16" ht="30.6" x14ac:dyDescent="0.3">
      <c r="A7" s="388"/>
      <c r="B7" s="388"/>
      <c r="C7" s="40" t="s">
        <v>249</v>
      </c>
      <c r="D7" s="40" t="s">
        <v>327</v>
      </c>
      <c r="E7" s="40" t="s">
        <v>326</v>
      </c>
      <c r="F7" s="40" t="s">
        <v>325</v>
      </c>
      <c r="G7" s="40" t="s">
        <v>324</v>
      </c>
      <c r="H7" s="40" t="s">
        <v>240</v>
      </c>
      <c r="I7" s="40" t="s">
        <v>273</v>
      </c>
      <c r="J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>
        <f>SUM($C9:I9)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>
        <f>SUM($C10:I10)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>
        <f>SUM($C11:I11)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>
        <f>SUM($C12:I12)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>
        <v>0</v>
      </c>
      <c r="D14" s="54">
        <v>40162394</v>
      </c>
      <c r="E14" s="54">
        <v>986615282</v>
      </c>
      <c r="F14" s="54">
        <v>0</v>
      </c>
      <c r="G14" s="54">
        <v>0</v>
      </c>
      <c r="H14" s="54">
        <v>0</v>
      </c>
      <c r="I14" s="54">
        <v>0</v>
      </c>
      <c r="J14" s="54">
        <f>SUM($C14:I14)</f>
        <v>1026777676</v>
      </c>
    </row>
    <row r="15" spans="1:16" ht="13.2" x14ac:dyDescent="0.3">
      <c r="A15" s="382" t="s">
        <v>189</v>
      </c>
      <c r="B15" s="383"/>
      <c r="C15" s="74">
        <v>0</v>
      </c>
      <c r="D15" s="74">
        <v>14643406</v>
      </c>
      <c r="E15" s="74">
        <v>40570960</v>
      </c>
      <c r="F15" s="74">
        <v>0</v>
      </c>
      <c r="G15" s="74">
        <v>0</v>
      </c>
      <c r="H15" s="74">
        <v>0</v>
      </c>
      <c r="I15" s="74">
        <v>0</v>
      </c>
      <c r="J15" s="74">
        <f>SUM($C15:I15)</f>
        <v>55214366</v>
      </c>
    </row>
    <row r="16" spans="1:16" ht="13.2" x14ac:dyDescent="0.3">
      <c r="A16" s="382" t="s">
        <v>459</v>
      </c>
      <c r="B16" s="383"/>
      <c r="C16" s="74">
        <v>0</v>
      </c>
      <c r="D16" s="74">
        <v>25518988</v>
      </c>
      <c r="E16" s="74">
        <v>946044322</v>
      </c>
      <c r="F16" s="74">
        <v>0</v>
      </c>
      <c r="G16" s="74">
        <v>0</v>
      </c>
      <c r="H16" s="74">
        <v>0</v>
      </c>
      <c r="I16" s="74">
        <v>0</v>
      </c>
      <c r="J16" s="74">
        <f>SUM($C16:I16)</f>
        <v>971563310</v>
      </c>
    </row>
    <row r="17" spans="1:10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f>SUM($C17:I17)</f>
        <v>0</v>
      </c>
    </row>
    <row r="18" spans="1:10" ht="33" customHeight="1" x14ac:dyDescent="0.3">
      <c r="A18" s="380" t="s">
        <v>577</v>
      </c>
      <c r="B18" s="381"/>
    </row>
    <row r="19" spans="1:10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/>
      <c r="J19" s="54">
        <f>SUM($C19:I19)</f>
        <v>0</v>
      </c>
    </row>
    <row r="20" spans="1:10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/>
      <c r="J20" s="74">
        <f>SUM($C20:I20)</f>
        <v>0</v>
      </c>
    </row>
    <row r="21" spans="1:10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/>
      <c r="J21" s="74">
        <f>SUM($C21:I21)</f>
        <v>0</v>
      </c>
    </row>
    <row r="22" spans="1:10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/>
      <c r="J22" s="74">
        <f>SUM($C22:I22)</f>
        <v>0</v>
      </c>
    </row>
    <row r="23" spans="1:10" ht="33" customHeight="1" x14ac:dyDescent="0.3">
      <c r="A23" s="380" t="s">
        <v>576</v>
      </c>
      <c r="B23" s="381"/>
    </row>
    <row r="24" spans="1:10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428</v>
      </c>
    </row>
    <row r="4" spans="1:9" ht="13.2" x14ac:dyDescent="0.3">
      <c r="A4" s="340" t="s">
        <v>427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249</v>
      </c>
      <c r="D7" s="40" t="s">
        <v>317</v>
      </c>
      <c r="E7" s="40" t="s">
        <v>316</v>
      </c>
      <c r="F7" s="40"/>
      <c r="G7" s="40"/>
      <c r="H7" s="40" t="s">
        <v>273</v>
      </c>
      <c r="I7" s="40" t="s">
        <v>239</v>
      </c>
    </row>
    <row r="8" spans="1:9" ht="33" customHeight="1" x14ac:dyDescent="0.3">
      <c r="A8" s="380" t="s">
        <v>579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578</v>
      </c>
      <c r="B13" s="381"/>
    </row>
    <row r="14" spans="1:9" ht="13.2" x14ac:dyDescent="0.3">
      <c r="A14" s="384" t="s">
        <v>450</v>
      </c>
      <c r="B14" s="385"/>
      <c r="C14" s="54"/>
      <c r="D14" s="54"/>
      <c r="E14" s="54"/>
      <c r="F14" s="54"/>
      <c r="G14" s="54"/>
      <c r="H14" s="54"/>
      <c r="I14" s="54">
        <f>SUM($C14:H14)</f>
        <v>0</v>
      </c>
    </row>
    <row r="15" spans="1:9" ht="13.2" x14ac:dyDescent="0.3">
      <c r="A15" s="382" t="s">
        <v>189</v>
      </c>
      <c r="B15" s="383"/>
      <c r="C15" s="74"/>
      <c r="D15" s="74"/>
      <c r="E15" s="74"/>
      <c r="F15" s="74"/>
      <c r="G15" s="74"/>
      <c r="H15" s="74"/>
      <c r="I15" s="74">
        <f>SUM($C15:H15)</f>
        <v>0</v>
      </c>
    </row>
    <row r="16" spans="1:9" ht="13.2" x14ac:dyDescent="0.3">
      <c r="A16" s="382" t="s">
        <v>459</v>
      </c>
      <c r="B16" s="383"/>
      <c r="C16" s="74"/>
      <c r="D16" s="74"/>
      <c r="E16" s="74"/>
      <c r="F16" s="74"/>
      <c r="G16" s="74"/>
      <c r="H16" s="74"/>
      <c r="I16" s="74">
        <f>SUM($C16:H16)</f>
        <v>0</v>
      </c>
    </row>
    <row r="17" spans="1:9" ht="13.2" x14ac:dyDescent="0.3">
      <c r="A17" s="382" t="s">
        <v>479</v>
      </c>
      <c r="B17" s="383"/>
      <c r="C17" s="74"/>
      <c r="D17" s="74"/>
      <c r="E17" s="74"/>
      <c r="F17" s="74"/>
      <c r="G17" s="74"/>
      <c r="H17" s="74"/>
      <c r="I17" s="74">
        <f>SUM($C17:H17)</f>
        <v>0</v>
      </c>
    </row>
    <row r="18" spans="1:9" ht="33" customHeight="1" x14ac:dyDescent="0.3">
      <c r="A18" s="380" t="s">
        <v>577</v>
      </c>
      <c r="B18" s="381"/>
    </row>
    <row r="19" spans="1:9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>
        <f>SUM($C19:H19)</f>
        <v>0</v>
      </c>
    </row>
    <row r="20" spans="1:9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>
        <f>SUM($C20:H20)</f>
        <v>0</v>
      </c>
    </row>
    <row r="21" spans="1:9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>
        <f>SUM($C21:H21)</f>
        <v>0</v>
      </c>
    </row>
    <row r="22" spans="1:9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>
        <f>SUM($C22:H22)</f>
        <v>0</v>
      </c>
    </row>
    <row r="23" spans="1:9" ht="33" customHeight="1" x14ac:dyDescent="0.3">
      <c r="A23" s="380" t="s">
        <v>576</v>
      </c>
      <c r="B23" s="381"/>
    </row>
    <row r="24" spans="1:9" x14ac:dyDescent="0.3">
      <c r="A24" s="50"/>
      <c r="B24" s="50"/>
      <c r="C24" s="50"/>
      <c r="D24" s="50"/>
      <c r="E24" s="50"/>
      <c r="F24" s="50"/>
      <c r="G24" s="50"/>
      <c r="H24" s="50"/>
      <c r="I24" s="50"/>
    </row>
  </sheetData>
  <mergeCells count="20">
    <mergeCell ref="A8:B8"/>
    <mergeCell ref="A6:B7"/>
    <mergeCell ref="A1:H1"/>
    <mergeCell ref="A2:H2"/>
    <mergeCell ref="A4:I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426</v>
      </c>
      <c r="J2" s="389" t="s">
        <v>580</v>
      </c>
      <c r="K2" s="291"/>
      <c r="L2" s="291"/>
      <c r="M2" s="291"/>
      <c r="N2" s="291"/>
      <c r="O2" s="291"/>
      <c r="P2" s="52" t="s">
        <v>426</v>
      </c>
    </row>
    <row r="4" spans="1:16" ht="13.2" x14ac:dyDescent="0.3">
      <c r="A4" s="340" t="s">
        <v>425</v>
      </c>
      <c r="B4" s="309"/>
      <c r="C4" s="309"/>
      <c r="D4" s="309"/>
      <c r="E4" s="309"/>
      <c r="F4" s="309"/>
      <c r="G4" s="309"/>
      <c r="H4" s="309"/>
      <c r="I4" s="309"/>
      <c r="J4" s="340" t="s">
        <v>425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 t="s">
        <v>251</v>
      </c>
    </row>
    <row r="7" spans="1:16" ht="30.6" x14ac:dyDescent="0.3">
      <c r="A7" s="388"/>
      <c r="B7" s="388"/>
      <c r="C7" s="40"/>
      <c r="D7" s="40" t="s">
        <v>313</v>
      </c>
      <c r="E7" s="40" t="s">
        <v>308</v>
      </c>
      <c r="F7" s="40" t="s">
        <v>312</v>
      </c>
      <c r="G7" s="40" t="s">
        <v>311</v>
      </c>
      <c r="H7" s="40" t="s">
        <v>310</v>
      </c>
      <c r="I7" s="40" t="s">
        <v>309</v>
      </c>
      <c r="J7" s="40" t="s">
        <v>240</v>
      </c>
      <c r="K7" s="40" t="s">
        <v>273</v>
      </c>
      <c r="L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>
        <f>SUM($C9:K9)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>
        <f>SUM($C10:K10)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>
        <f>SUM($C11:K11)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>
        <f>SUM($C12:K12)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/>
      <c r="D14" s="54"/>
      <c r="E14" s="54"/>
      <c r="F14" s="54"/>
      <c r="G14" s="54"/>
      <c r="H14" s="54"/>
      <c r="I14" s="54"/>
      <c r="J14" s="54"/>
      <c r="K14" s="54"/>
      <c r="L14" s="54">
        <f>SUM($C14:K14)</f>
        <v>0</v>
      </c>
    </row>
    <row r="15" spans="1:16" ht="13.2" x14ac:dyDescent="0.3">
      <c r="A15" s="382" t="s">
        <v>189</v>
      </c>
      <c r="B15" s="383"/>
      <c r="C15" s="74"/>
      <c r="D15" s="74"/>
      <c r="E15" s="74"/>
      <c r="F15" s="74"/>
      <c r="G15" s="74"/>
      <c r="H15" s="74"/>
      <c r="I15" s="74"/>
      <c r="J15" s="74"/>
      <c r="K15" s="74"/>
      <c r="L15" s="74">
        <f>SUM($C15:K15)</f>
        <v>0</v>
      </c>
    </row>
    <row r="16" spans="1:16" ht="13.2" x14ac:dyDescent="0.3">
      <c r="A16" s="382" t="s">
        <v>459</v>
      </c>
      <c r="B16" s="383"/>
      <c r="C16" s="74"/>
      <c r="D16" s="74"/>
      <c r="E16" s="74"/>
      <c r="F16" s="74"/>
      <c r="G16" s="74"/>
      <c r="H16" s="74"/>
      <c r="I16" s="74"/>
      <c r="J16" s="74"/>
      <c r="K16" s="74"/>
      <c r="L16" s="74">
        <f>SUM($C16:K16)</f>
        <v>0</v>
      </c>
    </row>
    <row r="17" spans="1:12" ht="13.2" x14ac:dyDescent="0.3">
      <c r="A17" s="382" t="s">
        <v>479</v>
      </c>
      <c r="B17" s="383"/>
      <c r="C17" s="74"/>
      <c r="D17" s="74"/>
      <c r="E17" s="74"/>
      <c r="F17" s="74"/>
      <c r="G17" s="74"/>
      <c r="H17" s="74"/>
      <c r="I17" s="74"/>
      <c r="J17" s="74"/>
      <c r="K17" s="74"/>
      <c r="L17" s="74">
        <f>SUM($C17:K17)</f>
        <v>0</v>
      </c>
    </row>
    <row r="18" spans="1:12" ht="33" customHeight="1" x14ac:dyDescent="0.3">
      <c r="A18" s="380" t="s">
        <v>577</v>
      </c>
      <c r="B18" s="381"/>
    </row>
    <row r="19" spans="1:12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/>
      <c r="J19" s="54"/>
      <c r="K19" s="54"/>
      <c r="L19" s="54">
        <f>SUM($C19:K19)</f>
        <v>0</v>
      </c>
    </row>
    <row r="20" spans="1:12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/>
      <c r="J20" s="74"/>
      <c r="K20" s="74"/>
      <c r="L20" s="74">
        <f>SUM($C20:K20)</f>
        <v>0</v>
      </c>
    </row>
    <row r="21" spans="1:12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/>
      <c r="J21" s="74"/>
      <c r="K21" s="74"/>
      <c r="L21" s="74">
        <f>SUM($C21:K21)</f>
        <v>0</v>
      </c>
    </row>
    <row r="22" spans="1:12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/>
      <c r="J22" s="74"/>
      <c r="K22" s="74"/>
      <c r="L22" s="74">
        <f>SUM($C22:K22)</f>
        <v>0</v>
      </c>
    </row>
    <row r="23" spans="1:12" ht="33" customHeight="1" x14ac:dyDescent="0.3">
      <c r="A23" s="380" t="s">
        <v>576</v>
      </c>
      <c r="B23" s="381"/>
    </row>
    <row r="24" spans="1:12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29" sqref="C29"/>
    </sheetView>
  </sheetViews>
  <sheetFormatPr baseColWidth="10" defaultColWidth="11.44140625" defaultRowHeight="13.2" x14ac:dyDescent="0.25"/>
  <cols>
    <col min="1" max="1" width="6.6640625" style="1" customWidth="1"/>
    <col min="2" max="2" width="49.33203125" style="198" customWidth="1"/>
    <col min="3" max="3" width="6.6640625" style="1" customWidth="1"/>
    <col min="4" max="4" width="59.33203125" style="1" customWidth="1"/>
    <col min="5" max="16384" width="11.44140625" style="1"/>
  </cols>
  <sheetData>
    <row r="1" spans="1:4" s="224" customFormat="1" ht="13.8" thickBot="1" x14ac:dyDescent="0.3">
      <c r="A1" s="237" t="s">
        <v>940</v>
      </c>
      <c r="B1" s="238"/>
      <c r="C1" s="238"/>
      <c r="D1" s="239"/>
    </row>
    <row r="2" spans="1:4" s="224" customFormat="1" x14ac:dyDescent="0.25">
      <c r="A2" s="1"/>
      <c r="B2" s="1"/>
      <c r="C2" s="1"/>
      <c r="D2" s="1"/>
    </row>
    <row r="3" spans="1:4" s="224" customFormat="1" x14ac:dyDescent="0.25">
      <c r="A3" s="226" t="s">
        <v>939</v>
      </c>
      <c r="B3" s="227"/>
      <c r="C3" s="226" t="s">
        <v>939</v>
      </c>
      <c r="D3" s="225"/>
    </row>
    <row r="4" spans="1:4" x14ac:dyDescent="0.25">
      <c r="A4" s="211"/>
      <c r="B4" s="218"/>
      <c r="C4" s="211"/>
      <c r="D4" s="222"/>
    </row>
    <row r="5" spans="1:4" s="203" customFormat="1" ht="11.4" x14ac:dyDescent="0.2">
      <c r="A5" s="211"/>
      <c r="B5" s="218" t="s">
        <v>938</v>
      </c>
      <c r="C5" s="211"/>
      <c r="D5" s="223" t="s">
        <v>57</v>
      </c>
    </row>
    <row r="6" spans="1:4" s="203" customFormat="1" ht="11.4" x14ac:dyDescent="0.2">
      <c r="A6" s="211">
        <v>3</v>
      </c>
      <c r="B6" s="212" t="s">
        <v>937</v>
      </c>
      <c r="C6" s="211"/>
      <c r="D6" s="222"/>
    </row>
    <row r="7" spans="1:4" s="203" customFormat="1" ht="12" customHeight="1" x14ac:dyDescent="0.2">
      <c r="A7" s="221" t="s">
        <v>936</v>
      </c>
      <c r="B7" s="212" t="s">
        <v>935</v>
      </c>
      <c r="C7" s="211" t="s">
        <v>934</v>
      </c>
      <c r="D7" s="210" t="s">
        <v>933</v>
      </c>
    </row>
    <row r="8" spans="1:4" s="203" customFormat="1" ht="11.4" x14ac:dyDescent="0.2">
      <c r="A8" s="211"/>
      <c r="B8" s="212"/>
      <c r="C8" s="211">
        <v>91</v>
      </c>
      <c r="D8" s="210" t="s">
        <v>932</v>
      </c>
    </row>
    <row r="9" spans="1:4" s="217" customFormat="1" ht="10.199999999999999" x14ac:dyDescent="0.2">
      <c r="A9" s="211"/>
      <c r="B9" s="218" t="s">
        <v>931</v>
      </c>
      <c r="C9" s="211" t="s">
        <v>930</v>
      </c>
      <c r="D9" s="210" t="s">
        <v>929</v>
      </c>
    </row>
    <row r="10" spans="1:4" s="203" customFormat="1" ht="11.4" x14ac:dyDescent="0.2">
      <c r="A10" s="211">
        <v>6</v>
      </c>
      <c r="B10" s="212" t="s">
        <v>900</v>
      </c>
      <c r="C10" s="211" t="s">
        <v>928</v>
      </c>
      <c r="D10" s="210" t="s">
        <v>927</v>
      </c>
    </row>
    <row r="11" spans="1:4" s="203" customFormat="1" ht="11.4" x14ac:dyDescent="0.2">
      <c r="A11" s="211" t="s">
        <v>926</v>
      </c>
      <c r="B11" s="212" t="s">
        <v>925</v>
      </c>
      <c r="C11" s="220"/>
      <c r="D11" s="210" t="s">
        <v>924</v>
      </c>
    </row>
    <row r="12" spans="1:4" s="203" customFormat="1" ht="11.4" x14ac:dyDescent="0.2">
      <c r="A12" s="211" t="s">
        <v>923</v>
      </c>
      <c r="B12" s="212" t="s">
        <v>922</v>
      </c>
      <c r="C12" s="211">
        <v>102</v>
      </c>
      <c r="D12" s="210" t="s">
        <v>921</v>
      </c>
    </row>
    <row r="13" spans="1:4" s="203" customFormat="1" ht="11.4" x14ac:dyDescent="0.2">
      <c r="A13" s="211" t="s">
        <v>920</v>
      </c>
      <c r="B13" s="212" t="s">
        <v>919</v>
      </c>
      <c r="C13" s="219" t="s">
        <v>918</v>
      </c>
      <c r="D13" s="210" t="s">
        <v>917</v>
      </c>
    </row>
    <row r="14" spans="1:4" s="203" customFormat="1" ht="11.4" x14ac:dyDescent="0.2">
      <c r="A14" s="211"/>
      <c r="B14" s="212"/>
      <c r="C14" s="211">
        <v>107</v>
      </c>
      <c r="D14" s="210" t="s">
        <v>916</v>
      </c>
    </row>
    <row r="15" spans="1:4" s="217" customFormat="1" ht="10.199999999999999" x14ac:dyDescent="0.2">
      <c r="A15" s="211">
        <v>13</v>
      </c>
      <c r="B15" s="218" t="s">
        <v>915</v>
      </c>
      <c r="C15" s="211">
        <v>108</v>
      </c>
      <c r="D15" s="210" t="s">
        <v>914</v>
      </c>
    </row>
    <row r="16" spans="1:4" s="203" customFormat="1" ht="11.4" x14ac:dyDescent="0.2">
      <c r="A16" s="211"/>
      <c r="B16" s="215" t="s">
        <v>913</v>
      </c>
      <c r="C16" s="211">
        <v>109</v>
      </c>
      <c r="D16" s="210" t="s">
        <v>912</v>
      </c>
    </row>
    <row r="17" spans="1:4" s="203" customFormat="1" ht="11.4" x14ac:dyDescent="0.2">
      <c r="A17" s="211">
        <v>14</v>
      </c>
      <c r="B17" s="212" t="s">
        <v>900</v>
      </c>
      <c r="C17" s="211">
        <v>110</v>
      </c>
      <c r="D17" s="210" t="s">
        <v>911</v>
      </c>
    </row>
    <row r="18" spans="1:4" s="203" customFormat="1" ht="11.4" x14ac:dyDescent="0.2">
      <c r="A18" s="211" t="s">
        <v>910</v>
      </c>
      <c r="B18" s="212" t="s">
        <v>909</v>
      </c>
      <c r="C18" s="216" t="s">
        <v>908</v>
      </c>
      <c r="D18" s="210" t="s">
        <v>907</v>
      </c>
    </row>
    <row r="19" spans="1:4" s="203" customFormat="1" ht="11.4" x14ac:dyDescent="0.2">
      <c r="A19" s="211" t="s">
        <v>906</v>
      </c>
      <c r="B19" s="212" t="s">
        <v>905</v>
      </c>
      <c r="C19" s="211">
        <v>112</v>
      </c>
      <c r="D19" s="210" t="s">
        <v>904</v>
      </c>
    </row>
    <row r="20" spans="1:4" s="203" customFormat="1" ht="11.4" x14ac:dyDescent="0.2">
      <c r="A20" s="211"/>
      <c r="B20" s="212"/>
      <c r="C20" s="211" t="s">
        <v>903</v>
      </c>
      <c r="D20" s="210" t="s">
        <v>902</v>
      </c>
    </row>
    <row r="21" spans="1:4" s="203" customFormat="1" ht="11.4" x14ac:dyDescent="0.2">
      <c r="A21" s="211"/>
      <c r="B21" s="215" t="s">
        <v>901</v>
      </c>
      <c r="C21" s="211"/>
      <c r="D21" s="210"/>
    </row>
    <row r="22" spans="1:4" s="203" customFormat="1" ht="11.4" x14ac:dyDescent="0.2">
      <c r="A22" s="211">
        <v>36</v>
      </c>
      <c r="B22" s="212" t="s">
        <v>900</v>
      </c>
      <c r="C22" s="214">
        <v>116</v>
      </c>
      <c r="D22" s="213" t="s">
        <v>899</v>
      </c>
    </row>
    <row r="23" spans="1:4" s="203" customFormat="1" ht="11.4" x14ac:dyDescent="0.2">
      <c r="A23" s="211" t="s">
        <v>898</v>
      </c>
      <c r="B23" s="212" t="s">
        <v>897</v>
      </c>
      <c r="C23" s="211">
        <v>117</v>
      </c>
      <c r="D23" s="210" t="s">
        <v>896</v>
      </c>
    </row>
    <row r="24" spans="1:4" s="203" customFormat="1" ht="11.4" x14ac:dyDescent="0.2">
      <c r="A24" s="211" t="s">
        <v>895</v>
      </c>
      <c r="B24" s="212" t="s">
        <v>894</v>
      </c>
      <c r="C24" s="211">
        <v>118</v>
      </c>
      <c r="D24" s="210" t="s">
        <v>893</v>
      </c>
    </row>
    <row r="25" spans="1:4" s="203" customFormat="1" ht="11.4" x14ac:dyDescent="0.2">
      <c r="A25" s="211"/>
      <c r="B25" s="212"/>
      <c r="C25" s="211"/>
      <c r="D25" s="210"/>
    </row>
    <row r="26" spans="1:4" s="203" customFormat="1" ht="11.4" x14ac:dyDescent="0.2">
      <c r="A26" s="211"/>
      <c r="B26" s="212"/>
      <c r="C26" s="211"/>
      <c r="D26" s="210"/>
    </row>
    <row r="27" spans="1:4" s="203" customFormat="1" ht="11.4" x14ac:dyDescent="0.2">
      <c r="A27" s="209"/>
      <c r="B27" s="208"/>
      <c r="C27" s="207"/>
      <c r="D27" s="206"/>
    </row>
    <row r="28" spans="1:4" s="203" customFormat="1" ht="12" customHeight="1" x14ac:dyDescent="0.3">
      <c r="A28" s="204"/>
      <c r="B28" s="240"/>
      <c r="C28" s="240"/>
      <c r="D28" s="240"/>
    </row>
    <row r="29" spans="1:4" s="203" customFormat="1" ht="12" x14ac:dyDescent="0.3">
      <c r="A29" s="204"/>
      <c r="C29" s="205"/>
    </row>
    <row r="30" spans="1:4" s="203" customFormat="1" ht="11.4" x14ac:dyDescent="0.3">
      <c r="A30" s="204"/>
      <c r="B30" s="204"/>
    </row>
    <row r="31" spans="1:4" s="203" customFormat="1" ht="11.4" x14ac:dyDescent="0.3">
      <c r="A31" s="204"/>
      <c r="B31" s="204"/>
    </row>
    <row r="32" spans="1:4" s="203" customFormat="1" ht="11.4" x14ac:dyDescent="0.3">
      <c r="A32" s="204"/>
      <c r="B32" s="204"/>
    </row>
    <row r="33" spans="1:2" s="203" customFormat="1" ht="11.4" x14ac:dyDescent="0.3">
      <c r="A33" s="204"/>
      <c r="B33" s="204"/>
    </row>
    <row r="34" spans="1:2" s="203" customFormat="1" ht="11.4" x14ac:dyDescent="0.3">
      <c r="A34" s="204"/>
      <c r="B34" s="204"/>
    </row>
    <row r="35" spans="1:2" s="203" customFormat="1" ht="11.4" x14ac:dyDescent="0.3">
      <c r="A35" s="204"/>
      <c r="B35" s="204"/>
    </row>
    <row r="36" spans="1:2" s="203" customFormat="1" ht="11.4" x14ac:dyDescent="0.3">
      <c r="A36" s="204"/>
      <c r="B36" s="204"/>
    </row>
    <row r="37" spans="1:2" s="203" customFormat="1" ht="11.4" x14ac:dyDescent="0.3">
      <c r="A37" s="204"/>
      <c r="B37" s="204"/>
    </row>
    <row r="38" spans="1:2" s="203" customFormat="1" ht="11.4" x14ac:dyDescent="0.3">
      <c r="A38" s="204"/>
      <c r="B38" s="204"/>
    </row>
    <row r="39" spans="1:2" s="203" customFormat="1" ht="11.4" x14ac:dyDescent="0.3">
      <c r="A39" s="204"/>
      <c r="B39" s="204"/>
    </row>
    <row r="40" spans="1:2" s="203" customFormat="1" ht="11.4" x14ac:dyDescent="0.3">
      <c r="A40" s="204"/>
      <c r="B40" s="204"/>
    </row>
    <row r="41" spans="1:2" s="203" customFormat="1" ht="11.4" x14ac:dyDescent="0.3">
      <c r="A41" s="204"/>
      <c r="B41" s="204"/>
    </row>
    <row r="42" spans="1:2" s="203" customFormat="1" ht="11.4" x14ac:dyDescent="0.3">
      <c r="A42" s="204"/>
      <c r="B42" s="204"/>
    </row>
    <row r="43" spans="1:2" s="203" customFormat="1" ht="11.4" x14ac:dyDescent="0.3">
      <c r="A43" s="204"/>
      <c r="B43" s="204"/>
    </row>
    <row r="44" spans="1:2" s="202" customFormat="1" ht="11.4" x14ac:dyDescent="0.2">
      <c r="A44" s="117"/>
      <c r="B44" s="200"/>
    </row>
    <row r="45" spans="1:2" s="199" customFormat="1" ht="9.6" x14ac:dyDescent="0.2">
      <c r="A45" s="201"/>
      <c r="B45" s="200"/>
    </row>
    <row r="46" spans="1:2" s="199" customFormat="1" x14ac:dyDescent="0.25">
      <c r="B46" s="198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8" ht="13.2" x14ac:dyDescent="0.3">
      <c r="A1" s="297" t="s">
        <v>463</v>
      </c>
      <c r="B1" s="291"/>
      <c r="C1" s="291"/>
      <c r="D1" s="291"/>
      <c r="E1" s="291"/>
      <c r="F1" s="291"/>
      <c r="G1" s="291"/>
      <c r="H1" s="52" t="s">
        <v>455</v>
      </c>
    </row>
    <row r="2" spans="1:8" ht="13.2" x14ac:dyDescent="0.3">
      <c r="A2" s="297" t="s">
        <v>580</v>
      </c>
      <c r="B2" s="291"/>
      <c r="C2" s="291"/>
      <c r="D2" s="291"/>
      <c r="E2" s="291"/>
      <c r="F2" s="291"/>
      <c r="G2" s="291"/>
      <c r="H2" s="52" t="s">
        <v>424</v>
      </c>
    </row>
    <row r="4" spans="1:8" ht="13.2" x14ac:dyDescent="0.3">
      <c r="A4" s="340" t="s">
        <v>423</v>
      </c>
      <c r="B4" s="309"/>
      <c r="C4" s="309"/>
      <c r="D4" s="309"/>
      <c r="E4" s="309"/>
      <c r="F4" s="309"/>
      <c r="G4" s="309"/>
      <c r="H4" s="309"/>
    </row>
    <row r="6" spans="1:8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8</v>
      </c>
      <c r="H6" s="58" t="s">
        <v>251</v>
      </c>
    </row>
    <row r="7" spans="1:8" ht="40.799999999999997" x14ac:dyDescent="0.3">
      <c r="A7" s="388"/>
      <c r="B7" s="388"/>
      <c r="C7" s="40" t="s">
        <v>249</v>
      </c>
      <c r="D7" s="40" t="s">
        <v>296</v>
      </c>
      <c r="E7" s="40" t="s">
        <v>295</v>
      </c>
      <c r="F7" s="40" t="s">
        <v>294</v>
      </c>
      <c r="G7" s="40" t="s">
        <v>273</v>
      </c>
      <c r="H7" s="40" t="s">
        <v>239</v>
      </c>
    </row>
    <row r="8" spans="1:8" ht="33" customHeight="1" x14ac:dyDescent="0.3">
      <c r="A8" s="380" t="s">
        <v>579</v>
      </c>
      <c r="B8" s="381"/>
    </row>
    <row r="9" spans="1:8" ht="13.2" x14ac:dyDescent="0.3">
      <c r="A9" s="384" t="s">
        <v>450</v>
      </c>
      <c r="B9" s="385"/>
      <c r="C9" s="54"/>
      <c r="D9" s="54"/>
      <c r="E9" s="54"/>
      <c r="F9" s="54"/>
      <c r="G9" s="54"/>
      <c r="H9" s="54">
        <f>SUM($C9:G9)</f>
        <v>0</v>
      </c>
    </row>
    <row r="10" spans="1:8" ht="13.2" x14ac:dyDescent="0.3">
      <c r="A10" s="382" t="s">
        <v>189</v>
      </c>
      <c r="B10" s="383"/>
      <c r="C10" s="74"/>
      <c r="D10" s="74"/>
      <c r="E10" s="74"/>
      <c r="F10" s="74"/>
      <c r="G10" s="74"/>
      <c r="H10" s="74">
        <f>SUM($C10:G10)</f>
        <v>0</v>
      </c>
    </row>
    <row r="11" spans="1:8" ht="13.2" x14ac:dyDescent="0.3">
      <c r="A11" s="382" t="s">
        <v>459</v>
      </c>
      <c r="B11" s="383"/>
      <c r="C11" s="74"/>
      <c r="D11" s="74"/>
      <c r="E11" s="74"/>
      <c r="F11" s="74"/>
      <c r="G11" s="74"/>
      <c r="H11" s="74">
        <f>SUM($C11:G11)</f>
        <v>0</v>
      </c>
    </row>
    <row r="12" spans="1:8" ht="13.2" x14ac:dyDescent="0.3">
      <c r="A12" s="382" t="s">
        <v>479</v>
      </c>
      <c r="B12" s="383"/>
      <c r="C12" s="74"/>
      <c r="D12" s="74"/>
      <c r="E12" s="74"/>
      <c r="F12" s="74"/>
      <c r="G12" s="74"/>
      <c r="H12" s="74">
        <f>SUM($C12:G12)</f>
        <v>0</v>
      </c>
    </row>
    <row r="13" spans="1:8" ht="33" customHeight="1" x14ac:dyDescent="0.3">
      <c r="A13" s="380" t="s">
        <v>578</v>
      </c>
      <c r="B13" s="381"/>
    </row>
    <row r="14" spans="1:8" ht="13.2" x14ac:dyDescent="0.3">
      <c r="A14" s="384" t="s">
        <v>450</v>
      </c>
      <c r="B14" s="385"/>
      <c r="C14" s="54">
        <v>5079789</v>
      </c>
      <c r="D14" s="54">
        <v>0</v>
      </c>
      <c r="E14" s="54">
        <v>0</v>
      </c>
      <c r="F14" s="54">
        <v>0</v>
      </c>
      <c r="G14" s="54">
        <v>0</v>
      </c>
      <c r="H14" s="54">
        <f>SUM($C14:G14)</f>
        <v>5079789</v>
      </c>
    </row>
    <row r="15" spans="1:8" ht="13.2" x14ac:dyDescent="0.3">
      <c r="A15" s="382" t="s">
        <v>189</v>
      </c>
      <c r="B15" s="383"/>
      <c r="C15" s="74">
        <v>4332610</v>
      </c>
      <c r="D15" s="74">
        <v>0</v>
      </c>
      <c r="E15" s="74">
        <v>0</v>
      </c>
      <c r="F15" s="74">
        <v>0</v>
      </c>
      <c r="G15" s="74">
        <v>0</v>
      </c>
      <c r="H15" s="74">
        <f>SUM($C15:G15)</f>
        <v>4332610</v>
      </c>
    </row>
    <row r="16" spans="1:8" ht="13.2" x14ac:dyDescent="0.3">
      <c r="A16" s="382" t="s">
        <v>459</v>
      </c>
      <c r="B16" s="383"/>
      <c r="C16" s="74">
        <v>747179</v>
      </c>
      <c r="D16" s="74">
        <v>0</v>
      </c>
      <c r="E16" s="74">
        <v>0</v>
      </c>
      <c r="F16" s="74">
        <v>0</v>
      </c>
      <c r="G16" s="74">
        <v>0</v>
      </c>
      <c r="H16" s="74">
        <f>SUM($C16:G16)</f>
        <v>747179</v>
      </c>
    </row>
    <row r="17" spans="1:8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f>SUM($C17:G17)</f>
        <v>0</v>
      </c>
    </row>
    <row r="18" spans="1:8" ht="33" customHeight="1" x14ac:dyDescent="0.3">
      <c r="A18" s="380" t="s">
        <v>577</v>
      </c>
      <c r="B18" s="381"/>
    </row>
    <row r="19" spans="1:8" ht="13.2" x14ac:dyDescent="0.3">
      <c r="A19" s="384" t="s">
        <v>450</v>
      </c>
      <c r="B19" s="385"/>
      <c r="C19" s="54"/>
      <c r="D19" s="54"/>
      <c r="E19" s="54"/>
      <c r="F19" s="54"/>
      <c r="G19" s="54"/>
      <c r="H19" s="54">
        <f>SUM($C19:G19)</f>
        <v>0</v>
      </c>
    </row>
    <row r="20" spans="1:8" ht="13.2" x14ac:dyDescent="0.3">
      <c r="A20" s="382" t="s">
        <v>189</v>
      </c>
      <c r="B20" s="383"/>
      <c r="C20" s="74"/>
      <c r="D20" s="74"/>
      <c r="E20" s="74"/>
      <c r="F20" s="74"/>
      <c r="G20" s="74"/>
      <c r="H20" s="74">
        <f>SUM($C20:G20)</f>
        <v>0</v>
      </c>
    </row>
    <row r="21" spans="1:8" ht="13.2" x14ac:dyDescent="0.3">
      <c r="A21" s="382" t="s">
        <v>459</v>
      </c>
      <c r="B21" s="383"/>
      <c r="C21" s="74"/>
      <c r="D21" s="74"/>
      <c r="E21" s="74"/>
      <c r="F21" s="74"/>
      <c r="G21" s="74"/>
      <c r="H21" s="74">
        <f>SUM($C21:G21)</f>
        <v>0</v>
      </c>
    </row>
    <row r="22" spans="1:8" ht="13.2" x14ac:dyDescent="0.3">
      <c r="A22" s="382" t="s">
        <v>479</v>
      </c>
      <c r="B22" s="383"/>
      <c r="C22" s="74"/>
      <c r="D22" s="74"/>
      <c r="E22" s="74"/>
      <c r="F22" s="74"/>
      <c r="G22" s="74"/>
      <c r="H22" s="74">
        <f>SUM($C22:G22)</f>
        <v>0</v>
      </c>
    </row>
    <row r="23" spans="1:8" ht="33" customHeight="1" x14ac:dyDescent="0.3">
      <c r="A23" s="380" t="s">
        <v>576</v>
      </c>
      <c r="B23" s="381"/>
    </row>
    <row r="24" spans="1:8" x14ac:dyDescent="0.3">
      <c r="A24" s="50"/>
      <c r="B24" s="50"/>
      <c r="C24" s="50"/>
      <c r="D24" s="50"/>
      <c r="E24" s="50"/>
      <c r="F24" s="50"/>
      <c r="G24" s="50"/>
      <c r="H24" s="50"/>
    </row>
  </sheetData>
  <mergeCells count="20">
    <mergeCell ref="A8:B8"/>
    <mergeCell ref="A6:B7"/>
    <mergeCell ref="A1:G1"/>
    <mergeCell ref="A2:G2"/>
    <mergeCell ref="A4:H4"/>
    <mergeCell ref="A13:B13"/>
    <mergeCell ref="A12:B12"/>
    <mergeCell ref="A11:B11"/>
    <mergeCell ref="A10:B10"/>
    <mergeCell ref="A9:B9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422</v>
      </c>
      <c r="J2" s="389" t="s">
        <v>580</v>
      </c>
      <c r="K2" s="291"/>
      <c r="L2" s="291"/>
      <c r="M2" s="291"/>
      <c r="N2" s="291"/>
      <c r="O2" s="291"/>
      <c r="P2" s="52" t="s">
        <v>422</v>
      </c>
    </row>
    <row r="4" spans="1:16" ht="13.2" x14ac:dyDescent="0.3">
      <c r="A4" s="340" t="s">
        <v>421</v>
      </c>
      <c r="B4" s="309"/>
      <c r="C4" s="309"/>
      <c r="D4" s="309"/>
      <c r="E4" s="309"/>
      <c r="F4" s="309"/>
      <c r="G4" s="309"/>
      <c r="H4" s="309"/>
      <c r="I4" s="309"/>
      <c r="J4" s="340" t="s">
        <v>421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388"/>
      <c r="B7" s="388"/>
      <c r="C7" s="40" t="s">
        <v>249</v>
      </c>
      <c r="D7" s="40" t="s">
        <v>291</v>
      </c>
      <c r="E7" s="40" t="s">
        <v>290</v>
      </c>
      <c r="F7" s="40" t="s">
        <v>289</v>
      </c>
      <c r="G7" s="40" t="s">
        <v>288</v>
      </c>
      <c r="H7" s="40" t="s">
        <v>287</v>
      </c>
      <c r="I7" s="40" t="s">
        <v>286</v>
      </c>
      <c r="J7" s="40" t="s">
        <v>285</v>
      </c>
      <c r="K7" s="40" t="s">
        <v>273</v>
      </c>
      <c r="L7" s="40" t="s">
        <v>240</v>
      </c>
      <c r="M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f>SUM($C9:L9)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>
        <f>SUM($C10:L10)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>
        <f>SUM($C11:L11)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>
        <f>SUM($C12:L12)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>
        <v>11890053</v>
      </c>
      <c r="D14" s="54">
        <v>97674126</v>
      </c>
      <c r="E14" s="54">
        <v>265540015</v>
      </c>
      <c r="F14" s="54">
        <v>1850869</v>
      </c>
      <c r="G14" s="54">
        <v>276548909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f>SUM($C14:L14)</f>
        <v>653503972</v>
      </c>
    </row>
    <row r="15" spans="1:16" ht="13.2" x14ac:dyDescent="0.3">
      <c r="A15" s="382" t="s">
        <v>189</v>
      </c>
      <c r="B15" s="383"/>
      <c r="C15" s="74">
        <v>3790413</v>
      </c>
      <c r="D15" s="74">
        <v>3584722</v>
      </c>
      <c r="E15" s="74">
        <v>47958375</v>
      </c>
      <c r="F15" s="74">
        <v>0</v>
      </c>
      <c r="G15" s="74">
        <v>118131253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>SUM($C15:L15)</f>
        <v>173464763</v>
      </c>
    </row>
    <row r="16" spans="1:16" ht="13.2" x14ac:dyDescent="0.3">
      <c r="A16" s="382" t="s">
        <v>459</v>
      </c>
      <c r="B16" s="383"/>
      <c r="C16" s="74">
        <v>8099640</v>
      </c>
      <c r="D16" s="74">
        <v>94089404</v>
      </c>
      <c r="E16" s="74">
        <v>217581640</v>
      </c>
      <c r="F16" s="74">
        <v>1850869</v>
      </c>
      <c r="G16" s="74">
        <v>158417656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>SUM($C16:L16)</f>
        <v>480039209</v>
      </c>
    </row>
    <row r="17" spans="1:13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f>SUM($C17:L17)</f>
        <v>0</v>
      </c>
    </row>
    <row r="18" spans="1:13" ht="33" customHeight="1" x14ac:dyDescent="0.3">
      <c r="A18" s="380" t="s">
        <v>577</v>
      </c>
      <c r="B18" s="381"/>
    </row>
    <row r="19" spans="1:13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>SUM($C19:L19)</f>
        <v>0</v>
      </c>
    </row>
    <row r="20" spans="1:13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>
        <f>SUM($C20:L20)</f>
        <v>0</v>
      </c>
    </row>
    <row r="21" spans="1:13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>
        <f>SUM($C21:L21)</f>
        <v>0</v>
      </c>
    </row>
    <row r="22" spans="1:13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>
        <f>SUM($C22:L22)</f>
        <v>0</v>
      </c>
    </row>
    <row r="23" spans="1:13" ht="33" customHeight="1" x14ac:dyDescent="0.3">
      <c r="A23" s="380" t="s">
        <v>576</v>
      </c>
      <c r="B23" s="381"/>
    </row>
    <row r="24" spans="1:13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418</v>
      </c>
      <c r="J2" s="389" t="s">
        <v>580</v>
      </c>
      <c r="K2" s="291"/>
      <c r="L2" s="291"/>
      <c r="M2" s="291"/>
      <c r="N2" s="291"/>
      <c r="O2" s="291"/>
      <c r="P2" s="52" t="s">
        <v>418</v>
      </c>
    </row>
    <row r="4" spans="1:16" ht="13.2" x14ac:dyDescent="0.3">
      <c r="A4" s="340" t="s">
        <v>417</v>
      </c>
      <c r="B4" s="309"/>
      <c r="C4" s="309"/>
      <c r="D4" s="309"/>
      <c r="E4" s="309"/>
      <c r="F4" s="309"/>
      <c r="G4" s="309"/>
      <c r="H4" s="309"/>
      <c r="I4" s="309"/>
      <c r="J4" s="340" t="s">
        <v>417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8</v>
      </c>
      <c r="K6" s="58" t="s">
        <v>251</v>
      </c>
    </row>
    <row r="7" spans="1:16" ht="40.799999999999997" x14ac:dyDescent="0.3">
      <c r="A7" s="388"/>
      <c r="B7" s="388"/>
      <c r="C7" s="40" t="s">
        <v>249</v>
      </c>
      <c r="D7" s="40" t="s">
        <v>278</v>
      </c>
      <c r="E7" s="40" t="s">
        <v>277</v>
      </c>
      <c r="F7" s="40" t="s">
        <v>276</v>
      </c>
      <c r="G7" s="40" t="s">
        <v>275</v>
      </c>
      <c r="H7" s="40" t="s">
        <v>274</v>
      </c>
      <c r="I7" s="40" t="s">
        <v>240</v>
      </c>
      <c r="J7" s="40" t="s">
        <v>273</v>
      </c>
      <c r="K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>
        <f>SUM($C9:J9)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>
        <f>SUM($C10:J10)</f>
        <v>0</v>
      </c>
    </row>
    <row r="11" spans="1:16" ht="13.2" x14ac:dyDescent="0.3">
      <c r="A11" s="382" t="s">
        <v>483</v>
      </c>
      <c r="B11" s="383"/>
      <c r="C11" s="74"/>
      <c r="D11" s="74"/>
      <c r="E11" s="74"/>
      <c r="F11" s="74"/>
      <c r="G11" s="74"/>
      <c r="H11" s="74"/>
      <c r="I11" s="74"/>
      <c r="J11" s="74"/>
      <c r="K11" s="74">
        <f>SUM($C11:J11)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>
        <f>SUM($C12:J12)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>
        <v>96065861</v>
      </c>
      <c r="D14" s="54">
        <v>362933004</v>
      </c>
      <c r="E14" s="54">
        <v>191950832</v>
      </c>
      <c r="F14" s="54">
        <v>56182188</v>
      </c>
      <c r="G14" s="54">
        <v>0</v>
      </c>
      <c r="H14" s="54">
        <v>0</v>
      </c>
      <c r="I14" s="54">
        <v>0</v>
      </c>
      <c r="J14" s="54">
        <v>0</v>
      </c>
      <c r="K14" s="54">
        <f>SUM($C14:J14)</f>
        <v>707131885</v>
      </c>
    </row>
    <row r="15" spans="1:16" ht="13.2" x14ac:dyDescent="0.3">
      <c r="A15" s="382" t="s">
        <v>189</v>
      </c>
      <c r="B15" s="383"/>
      <c r="C15" s="74">
        <v>65612110</v>
      </c>
      <c r="D15" s="74">
        <v>151524559</v>
      </c>
      <c r="E15" s="74">
        <v>8138664</v>
      </c>
      <c r="F15" s="74">
        <v>26435176</v>
      </c>
      <c r="G15" s="74">
        <v>0</v>
      </c>
      <c r="H15" s="74">
        <v>0</v>
      </c>
      <c r="I15" s="74">
        <v>0</v>
      </c>
      <c r="J15" s="74">
        <v>0</v>
      </c>
      <c r="K15" s="74">
        <f>SUM($C15:J15)</f>
        <v>251710509</v>
      </c>
    </row>
    <row r="16" spans="1:16" ht="13.2" x14ac:dyDescent="0.3">
      <c r="A16" s="382" t="s">
        <v>459</v>
      </c>
      <c r="B16" s="383"/>
      <c r="C16" s="74">
        <v>30453751</v>
      </c>
      <c r="D16" s="74">
        <v>211408445</v>
      </c>
      <c r="E16" s="74">
        <v>183812168</v>
      </c>
      <c r="F16" s="74">
        <v>29747012</v>
      </c>
      <c r="G16" s="74">
        <v>0</v>
      </c>
      <c r="H16" s="74">
        <v>0</v>
      </c>
      <c r="I16" s="74">
        <v>0</v>
      </c>
      <c r="J16" s="74">
        <v>0</v>
      </c>
      <c r="K16" s="74">
        <f>SUM($C16:J16)</f>
        <v>455421376</v>
      </c>
    </row>
    <row r="17" spans="1:11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f>SUM($C17:J17)</f>
        <v>0</v>
      </c>
    </row>
    <row r="18" spans="1:11" ht="33" customHeight="1" x14ac:dyDescent="0.3">
      <c r="A18" s="380" t="s">
        <v>577</v>
      </c>
      <c r="B18" s="381"/>
    </row>
    <row r="19" spans="1:11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/>
      <c r="J19" s="54"/>
      <c r="K19" s="54">
        <f>SUM($C19:J19)</f>
        <v>0</v>
      </c>
    </row>
    <row r="20" spans="1:11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/>
      <c r="J20" s="74"/>
      <c r="K20" s="74">
        <f>SUM($C20:J20)</f>
        <v>0</v>
      </c>
    </row>
    <row r="21" spans="1:11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/>
      <c r="J21" s="74"/>
      <c r="K21" s="74">
        <f>SUM($C21:J21)</f>
        <v>0</v>
      </c>
    </row>
    <row r="22" spans="1:11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/>
      <c r="J22" s="74"/>
      <c r="K22" s="74">
        <f>SUM($C22:J22)</f>
        <v>0</v>
      </c>
    </row>
    <row r="23" spans="1:11" ht="33" customHeight="1" x14ac:dyDescent="0.3">
      <c r="A23" s="380" t="s">
        <v>576</v>
      </c>
      <c r="B23" s="381"/>
    </row>
    <row r="24" spans="1:11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580</v>
      </c>
      <c r="B2" s="291"/>
      <c r="C2" s="291"/>
      <c r="D2" s="291"/>
      <c r="E2" s="291"/>
      <c r="F2" s="291"/>
      <c r="G2" s="291"/>
      <c r="H2" s="291"/>
      <c r="I2" s="52" t="s">
        <v>406</v>
      </c>
      <c r="J2" s="389" t="s">
        <v>580</v>
      </c>
      <c r="K2" s="291"/>
      <c r="L2" s="291"/>
      <c r="M2" s="291"/>
      <c r="N2" s="291"/>
      <c r="O2" s="291"/>
      <c r="P2" s="52" t="s">
        <v>406</v>
      </c>
    </row>
    <row r="4" spans="1:16" ht="13.2" x14ac:dyDescent="0.3">
      <c r="A4" s="340" t="s">
        <v>405</v>
      </c>
      <c r="B4" s="309"/>
      <c r="C4" s="309"/>
      <c r="D4" s="309"/>
      <c r="E4" s="309"/>
      <c r="F4" s="309"/>
      <c r="G4" s="309"/>
      <c r="H4" s="309"/>
      <c r="I4" s="309"/>
      <c r="J4" s="340" t="s">
        <v>405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388"/>
      <c r="B7" s="388"/>
      <c r="C7" s="40" t="s">
        <v>249</v>
      </c>
      <c r="D7" s="40" t="s">
        <v>248</v>
      </c>
      <c r="E7" s="40" t="s">
        <v>247</v>
      </c>
      <c r="F7" s="40" t="s">
        <v>246</v>
      </c>
      <c r="G7" s="40" t="s">
        <v>245</v>
      </c>
      <c r="H7" s="40" t="s">
        <v>244</v>
      </c>
      <c r="I7" s="40" t="s">
        <v>243</v>
      </c>
      <c r="J7" s="40" t="s">
        <v>242</v>
      </c>
      <c r="K7" s="40" t="s">
        <v>241</v>
      </c>
      <c r="L7" s="40" t="s">
        <v>240</v>
      </c>
      <c r="M7" s="40" t="s">
        <v>239</v>
      </c>
    </row>
    <row r="8" spans="1:16" ht="33" customHeight="1" x14ac:dyDescent="0.3">
      <c r="A8" s="380" t="s">
        <v>579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f>SUM($C9:L9)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>
        <f>SUM($C10:L10)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>
        <f>SUM($C11:L11)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>
        <f>SUM($C12:L12)</f>
        <v>0</v>
      </c>
    </row>
    <row r="13" spans="1:16" ht="33" customHeight="1" x14ac:dyDescent="0.3">
      <c r="A13" s="380" t="s">
        <v>578</v>
      </c>
      <c r="B13" s="381"/>
    </row>
    <row r="14" spans="1:16" ht="13.2" x14ac:dyDescent="0.3">
      <c r="A14" s="384" t="s">
        <v>450</v>
      </c>
      <c r="B14" s="385"/>
      <c r="C14" s="54">
        <v>3300000</v>
      </c>
      <c r="D14" s="54">
        <v>11711154</v>
      </c>
      <c r="E14" s="54">
        <v>56811092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f>SUM($C14:L14)</f>
        <v>71822246</v>
      </c>
    </row>
    <row r="15" spans="1:16" ht="13.2" x14ac:dyDescent="0.3">
      <c r="A15" s="382" t="s">
        <v>189</v>
      </c>
      <c r="B15" s="383"/>
      <c r="C15" s="74">
        <v>2661010</v>
      </c>
      <c r="D15" s="74">
        <v>3533000</v>
      </c>
      <c r="E15" s="74">
        <v>2144965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>SUM($C15:L15)</f>
        <v>8338975</v>
      </c>
    </row>
    <row r="16" spans="1:16" ht="13.2" x14ac:dyDescent="0.3">
      <c r="A16" s="382" t="s">
        <v>459</v>
      </c>
      <c r="B16" s="383"/>
      <c r="C16" s="74">
        <v>638990</v>
      </c>
      <c r="D16" s="74">
        <v>8178154</v>
      </c>
      <c r="E16" s="74">
        <v>54666127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>SUM($C16:L16)</f>
        <v>63483271</v>
      </c>
    </row>
    <row r="17" spans="1:13" ht="13.2" x14ac:dyDescent="0.3">
      <c r="A17" s="382" t="s">
        <v>479</v>
      </c>
      <c r="B17" s="38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f>SUM($C17:L17)</f>
        <v>0</v>
      </c>
    </row>
    <row r="18" spans="1:13" ht="33" customHeight="1" x14ac:dyDescent="0.3">
      <c r="A18" s="380" t="s">
        <v>577</v>
      </c>
      <c r="B18" s="381"/>
    </row>
    <row r="19" spans="1:13" ht="13.2" x14ac:dyDescent="0.3">
      <c r="A19" s="384" t="s">
        <v>450</v>
      </c>
      <c r="B19" s="385"/>
      <c r="C19" s="54">
        <v>0</v>
      </c>
      <c r="D19" s="54">
        <v>0</v>
      </c>
      <c r="E19" s="54">
        <v>357995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f>SUM($C19:L19)</f>
        <v>357995</v>
      </c>
    </row>
    <row r="20" spans="1:13" ht="13.2" x14ac:dyDescent="0.3">
      <c r="A20" s="382" t="s">
        <v>189</v>
      </c>
      <c r="B20" s="383"/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>SUM($C20:L20)</f>
        <v>0</v>
      </c>
    </row>
    <row r="21" spans="1:13" ht="13.2" x14ac:dyDescent="0.3">
      <c r="A21" s="382" t="s">
        <v>459</v>
      </c>
      <c r="B21" s="383"/>
      <c r="C21" s="74">
        <v>0</v>
      </c>
      <c r="D21" s="74">
        <v>0</v>
      </c>
      <c r="E21" s="74">
        <v>357995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>SUM($C21:L21)</f>
        <v>357995</v>
      </c>
    </row>
    <row r="22" spans="1:13" ht="13.2" x14ac:dyDescent="0.3">
      <c r="A22" s="382" t="s">
        <v>479</v>
      </c>
      <c r="B22" s="383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f>SUM($C22:L22)</f>
        <v>0</v>
      </c>
    </row>
    <row r="23" spans="1:13" ht="33" customHeight="1" x14ac:dyDescent="0.3">
      <c r="A23" s="380" t="s">
        <v>576</v>
      </c>
      <c r="B23" s="381"/>
    </row>
    <row r="24" spans="1:13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</sheetData>
  <mergeCells count="23"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6" width="17.6640625" style="47" customWidth="1"/>
    <col min="7" max="16384" width="11.44140625" style="47"/>
  </cols>
  <sheetData>
    <row r="1" spans="1:6" ht="13.2" x14ac:dyDescent="0.3">
      <c r="A1" s="297" t="s">
        <v>463</v>
      </c>
      <c r="B1" s="291"/>
      <c r="C1" s="291"/>
      <c r="D1" s="291"/>
      <c r="E1" s="291"/>
      <c r="F1" s="52" t="s">
        <v>455</v>
      </c>
    </row>
    <row r="2" spans="1:6" ht="13.2" x14ac:dyDescent="0.3">
      <c r="A2" s="281" t="s">
        <v>551</v>
      </c>
      <c r="B2" s="282"/>
      <c r="C2" s="282"/>
      <c r="D2" s="282"/>
      <c r="E2" s="282"/>
      <c r="F2" s="79" t="s">
        <v>575</v>
      </c>
    </row>
    <row r="3" spans="1:6" ht="13.2" x14ac:dyDescent="0.3">
      <c r="A3" s="277" t="s">
        <v>452</v>
      </c>
      <c r="B3" s="278"/>
      <c r="C3" s="278"/>
      <c r="D3" s="278"/>
      <c r="E3" s="278"/>
      <c r="F3" s="77" t="s">
        <v>574</v>
      </c>
    </row>
    <row r="5" spans="1:6" ht="13.2" x14ac:dyDescent="0.3">
      <c r="A5" s="391" t="s">
        <v>573</v>
      </c>
      <c r="B5" s="392"/>
      <c r="C5" s="392"/>
      <c r="D5" s="392"/>
      <c r="E5" s="392"/>
      <c r="F5" s="392"/>
    </row>
    <row r="6" spans="1:6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459</v>
      </c>
      <c r="F6" s="86" t="s">
        <v>458</v>
      </c>
    </row>
    <row r="7" spans="1:6" x14ac:dyDescent="0.3">
      <c r="A7" s="85"/>
      <c r="B7" s="84" t="s">
        <v>53</v>
      </c>
      <c r="C7" s="83"/>
      <c r="D7" s="83"/>
      <c r="E7" s="83"/>
      <c r="F7" s="83"/>
    </row>
    <row r="8" spans="1:6" x14ac:dyDescent="0.3">
      <c r="A8" s="85"/>
      <c r="B8" s="84" t="s">
        <v>52</v>
      </c>
      <c r="C8" s="83"/>
      <c r="D8" s="83"/>
      <c r="E8" s="83"/>
      <c r="F8" s="83"/>
    </row>
    <row r="10" spans="1:6" ht="13.2" x14ac:dyDescent="0.3">
      <c r="A10" s="391" t="s">
        <v>572</v>
      </c>
      <c r="B10" s="392"/>
      <c r="C10" s="392"/>
      <c r="D10" s="392"/>
      <c r="E10" s="392"/>
      <c r="F10" s="392"/>
    </row>
    <row r="11" spans="1:6" ht="20.399999999999999" x14ac:dyDescent="0.3">
      <c r="A11" s="86" t="s">
        <v>141</v>
      </c>
      <c r="B11" s="86" t="s">
        <v>18</v>
      </c>
      <c r="C11" s="86" t="s">
        <v>450</v>
      </c>
      <c r="D11" s="86" t="s">
        <v>189</v>
      </c>
      <c r="E11" s="86" t="s">
        <v>459</v>
      </c>
      <c r="F11" s="86" t="s">
        <v>458</v>
      </c>
    </row>
    <row r="12" spans="1:6" x14ac:dyDescent="0.3">
      <c r="A12" s="85"/>
      <c r="B12" s="84" t="s">
        <v>554</v>
      </c>
      <c r="C12" s="83"/>
      <c r="D12" s="83"/>
      <c r="E12" s="83"/>
      <c r="F12" s="83"/>
    </row>
    <row r="13" spans="1:6" x14ac:dyDescent="0.3">
      <c r="A13" s="85"/>
      <c r="B13" s="84" t="s">
        <v>52</v>
      </c>
      <c r="C13" s="83">
        <v>2025049916</v>
      </c>
      <c r="D13" s="83">
        <v>657722207</v>
      </c>
      <c r="E13" s="83">
        <v>1367497078</v>
      </c>
      <c r="F13" s="83">
        <v>-169369</v>
      </c>
    </row>
    <row r="14" spans="1:6" x14ac:dyDescent="0.3">
      <c r="A14" s="76">
        <v>1068</v>
      </c>
      <c r="B14" s="75" t="s">
        <v>571</v>
      </c>
      <c r="C14" s="74">
        <v>61960148</v>
      </c>
      <c r="D14" s="74">
        <v>61960148</v>
      </c>
      <c r="E14" s="74">
        <v>0</v>
      </c>
      <c r="F14" s="74">
        <v>0</v>
      </c>
    </row>
    <row r="15" spans="1:6" x14ac:dyDescent="0.3">
      <c r="A15" s="76">
        <v>1311</v>
      </c>
      <c r="B15" s="75" t="s">
        <v>570</v>
      </c>
      <c r="C15" s="74">
        <v>1958913157</v>
      </c>
      <c r="D15" s="74">
        <v>595762059</v>
      </c>
      <c r="E15" s="74">
        <v>1363320467</v>
      </c>
      <c r="F15" s="74">
        <v>-169369</v>
      </c>
    </row>
    <row r="16" spans="1:6" x14ac:dyDescent="0.3">
      <c r="A16" s="76">
        <v>1388</v>
      </c>
      <c r="B16" s="75" t="s">
        <v>273</v>
      </c>
      <c r="C16" s="74">
        <v>4176611</v>
      </c>
      <c r="D16" s="74">
        <v>0</v>
      </c>
      <c r="E16" s="74">
        <v>4176611</v>
      </c>
      <c r="F16" s="74">
        <v>0</v>
      </c>
    </row>
    <row r="17" spans="1:6" ht="9.9" customHeight="1" x14ac:dyDescent="0.3">
      <c r="A17" s="390" t="s">
        <v>464</v>
      </c>
      <c r="B17" s="390"/>
      <c r="C17" s="390"/>
      <c r="D17" s="390"/>
      <c r="E17" s="390"/>
      <c r="F17" s="390"/>
    </row>
    <row r="18" spans="1:6" ht="9.9" customHeight="1" x14ac:dyDescent="0.3">
      <c r="A18" s="390" t="s">
        <v>569</v>
      </c>
      <c r="B18" s="390"/>
      <c r="C18" s="390"/>
      <c r="D18" s="390"/>
      <c r="E18" s="390"/>
      <c r="F18" s="390"/>
    </row>
  </sheetData>
  <mergeCells count="7">
    <mergeCell ref="A18:F18"/>
    <mergeCell ref="A17:F17"/>
    <mergeCell ref="A10:F10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6" width="17.6640625" style="47" customWidth="1"/>
    <col min="7" max="16384" width="11.44140625" style="47"/>
  </cols>
  <sheetData>
    <row r="1" spans="1:6" ht="13.2" x14ac:dyDescent="0.3">
      <c r="A1" s="297" t="s">
        <v>463</v>
      </c>
      <c r="B1" s="291"/>
      <c r="C1" s="291"/>
      <c r="D1" s="291"/>
      <c r="E1" s="291"/>
      <c r="F1" s="52" t="s">
        <v>455</v>
      </c>
    </row>
    <row r="2" spans="1:6" ht="13.2" x14ac:dyDescent="0.3">
      <c r="A2" s="281" t="s">
        <v>551</v>
      </c>
      <c r="B2" s="282"/>
      <c r="C2" s="282"/>
      <c r="D2" s="282"/>
      <c r="E2" s="282"/>
      <c r="F2" s="79" t="s">
        <v>568</v>
      </c>
    </row>
    <row r="3" spans="1:6" ht="13.2" x14ac:dyDescent="0.3">
      <c r="A3" s="277" t="s">
        <v>452</v>
      </c>
      <c r="B3" s="278"/>
      <c r="C3" s="278"/>
      <c r="D3" s="278"/>
      <c r="E3" s="278"/>
      <c r="F3" s="77"/>
    </row>
    <row r="5" spans="1:6" ht="13.2" x14ac:dyDescent="0.3">
      <c r="A5" s="391" t="s">
        <v>567</v>
      </c>
      <c r="B5" s="392"/>
      <c r="C5" s="392"/>
      <c r="D5" s="392"/>
      <c r="E5" s="392"/>
      <c r="F5" s="392"/>
    </row>
    <row r="6" spans="1:6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459</v>
      </c>
      <c r="F6" s="86" t="s">
        <v>458</v>
      </c>
    </row>
    <row r="7" spans="1:6" x14ac:dyDescent="0.3">
      <c r="A7" s="85"/>
      <c r="B7" s="84" t="s">
        <v>53</v>
      </c>
      <c r="C7" s="83">
        <v>4400000</v>
      </c>
      <c r="D7" s="83">
        <v>4079533</v>
      </c>
      <c r="E7" s="83">
        <v>0</v>
      </c>
      <c r="F7" s="83">
        <v>320467</v>
      </c>
    </row>
    <row r="8" spans="1:6" x14ac:dyDescent="0.3">
      <c r="A8" s="76">
        <v>1641</v>
      </c>
      <c r="B8" s="75" t="s">
        <v>566</v>
      </c>
      <c r="C8" s="74">
        <v>4400000</v>
      </c>
      <c r="D8" s="74">
        <v>4079533</v>
      </c>
      <c r="E8" s="74">
        <v>0</v>
      </c>
      <c r="F8" s="74">
        <v>320467</v>
      </c>
    </row>
    <row r="9" spans="1:6" x14ac:dyDescent="0.3">
      <c r="A9" s="85"/>
      <c r="B9" s="84" t="s">
        <v>52</v>
      </c>
      <c r="C9" s="83"/>
      <c r="D9" s="83"/>
      <c r="E9" s="83"/>
      <c r="F9" s="83"/>
    </row>
    <row r="10" spans="1:6" ht="9.9" customHeight="1" x14ac:dyDescent="0.3">
      <c r="A10" s="390" t="s">
        <v>464</v>
      </c>
      <c r="B10" s="390"/>
      <c r="C10" s="390"/>
      <c r="D10" s="390"/>
      <c r="E10" s="390"/>
      <c r="F10" s="390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workbookViewId="0">
      <selection sqref="A1:I1"/>
    </sheetView>
  </sheetViews>
  <sheetFormatPr baseColWidth="10" defaultColWidth="11.44140625" defaultRowHeight="10.199999999999999" x14ac:dyDescent="0.3"/>
  <cols>
    <col min="1" max="1" width="30.6640625" style="47" customWidth="1"/>
    <col min="2" max="2" width="10.6640625" style="47" customWidth="1"/>
    <col min="3" max="10" width="15.6640625" style="47" customWidth="1"/>
    <col min="11" max="16384" width="11.44140625" style="47"/>
  </cols>
  <sheetData>
    <row r="1" spans="1:10" ht="13.2" x14ac:dyDescent="0.3">
      <c r="A1" s="290" t="s">
        <v>456</v>
      </c>
      <c r="B1" s="393"/>
      <c r="C1" s="393"/>
      <c r="D1" s="393"/>
      <c r="E1" s="393"/>
      <c r="F1" s="393"/>
      <c r="G1" s="393"/>
      <c r="H1" s="393"/>
      <c r="I1" s="393"/>
      <c r="J1" s="52" t="s">
        <v>455</v>
      </c>
    </row>
    <row r="2" spans="1:10" ht="13.2" x14ac:dyDescent="0.3">
      <c r="A2" s="394" t="s">
        <v>551</v>
      </c>
      <c r="B2" s="395"/>
      <c r="C2" s="395"/>
      <c r="D2" s="395"/>
      <c r="E2" s="395"/>
      <c r="F2" s="395"/>
      <c r="G2" s="395"/>
      <c r="H2" s="395"/>
      <c r="I2" s="395"/>
      <c r="J2" s="78" t="s">
        <v>565</v>
      </c>
    </row>
    <row r="3" spans="1:10" ht="13.2" x14ac:dyDescent="0.3">
      <c r="A3" s="396" t="s">
        <v>564</v>
      </c>
      <c r="B3" s="397"/>
      <c r="C3" s="397"/>
      <c r="D3" s="397"/>
      <c r="E3" s="397"/>
      <c r="F3" s="397"/>
      <c r="G3" s="397"/>
      <c r="H3" s="397"/>
      <c r="I3" s="397"/>
      <c r="J3" s="77"/>
    </row>
    <row r="4" spans="1:10" x14ac:dyDescent="0.3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3.2" x14ac:dyDescent="0.3">
      <c r="A5" s="398" t="s">
        <v>563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3.2" x14ac:dyDescent="0.3">
      <c r="A6" s="290" t="s">
        <v>562</v>
      </c>
      <c r="B6" s="291"/>
      <c r="C6" s="297" t="s">
        <v>53</v>
      </c>
      <c r="D6" s="291"/>
      <c r="E6" s="291"/>
      <c r="F6" s="291"/>
      <c r="G6" s="297" t="s">
        <v>553</v>
      </c>
      <c r="H6" s="291"/>
      <c r="I6" s="291"/>
      <c r="J6" s="291"/>
    </row>
    <row r="7" spans="1:10" ht="51" x14ac:dyDescent="0.3">
      <c r="A7" s="57" t="s">
        <v>18</v>
      </c>
      <c r="B7" s="52" t="s">
        <v>561</v>
      </c>
      <c r="C7" s="86" t="s">
        <v>560</v>
      </c>
      <c r="D7" s="86" t="s">
        <v>450</v>
      </c>
      <c r="E7" s="86" t="s">
        <v>189</v>
      </c>
      <c r="F7" s="86" t="s">
        <v>459</v>
      </c>
      <c r="G7" s="86" t="s">
        <v>560</v>
      </c>
      <c r="H7" s="86" t="s">
        <v>450</v>
      </c>
      <c r="I7" s="86" t="s">
        <v>189</v>
      </c>
      <c r="J7" s="86" t="s">
        <v>459</v>
      </c>
    </row>
    <row r="8" spans="1:10" x14ac:dyDescent="0.3">
      <c r="A8" s="110" t="s">
        <v>559</v>
      </c>
      <c r="B8" s="109">
        <v>924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spans="1:10" ht="9" customHeight="1" x14ac:dyDescent="0.3">
      <c r="A9" s="108" t="s">
        <v>558</v>
      </c>
      <c r="B9" s="87"/>
      <c r="C9" s="87"/>
      <c r="D9" s="87"/>
      <c r="E9" s="87"/>
      <c r="F9" s="87"/>
      <c r="G9" s="87"/>
      <c r="H9" s="87"/>
    </row>
    <row r="10" spans="1:10" ht="9" customHeight="1" x14ac:dyDescent="0.3">
      <c r="A10" s="108" t="s">
        <v>557</v>
      </c>
      <c r="B10" s="87"/>
      <c r="C10" s="87"/>
      <c r="D10" s="87"/>
      <c r="E10" s="87"/>
      <c r="F10" s="87"/>
      <c r="G10" s="87"/>
      <c r="H10" s="87"/>
    </row>
  </sheetData>
  <mergeCells count="7">
    <mergeCell ref="A6:B6"/>
    <mergeCell ref="C6:F6"/>
    <mergeCell ref="G6:J6"/>
    <mergeCell ref="A1:I1"/>
    <mergeCell ref="A2:I2"/>
    <mergeCell ref="A3:I3"/>
    <mergeCell ref="A5:J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6" width="17.6640625" style="47" customWidth="1"/>
    <col min="7" max="16384" width="11.44140625" style="47"/>
  </cols>
  <sheetData>
    <row r="1" spans="1:6" ht="13.2" x14ac:dyDescent="0.3">
      <c r="A1" s="297" t="s">
        <v>463</v>
      </c>
      <c r="B1" s="291"/>
      <c r="C1" s="291"/>
      <c r="D1" s="291"/>
      <c r="E1" s="291"/>
      <c r="F1" s="52" t="s">
        <v>455</v>
      </c>
    </row>
    <row r="2" spans="1:6" ht="13.2" x14ac:dyDescent="0.3">
      <c r="A2" s="281" t="s">
        <v>551</v>
      </c>
      <c r="B2" s="282"/>
      <c r="C2" s="282"/>
      <c r="D2" s="282"/>
      <c r="E2" s="282"/>
      <c r="F2" s="79" t="s">
        <v>556</v>
      </c>
    </row>
    <row r="3" spans="1:6" ht="13.2" x14ac:dyDescent="0.3">
      <c r="A3" s="277" t="s">
        <v>452</v>
      </c>
      <c r="B3" s="278"/>
      <c r="C3" s="278"/>
      <c r="D3" s="278"/>
      <c r="E3" s="278"/>
      <c r="F3" s="77"/>
    </row>
    <row r="5" spans="1:6" ht="13.2" x14ac:dyDescent="0.3">
      <c r="A5" s="391" t="s">
        <v>555</v>
      </c>
      <c r="B5" s="392"/>
      <c r="C5" s="392"/>
      <c r="D5" s="392"/>
      <c r="E5" s="392"/>
      <c r="F5" s="392"/>
    </row>
    <row r="6" spans="1:6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459</v>
      </c>
      <c r="F6" s="86" t="s">
        <v>449</v>
      </c>
    </row>
    <row r="7" spans="1:6" x14ac:dyDescent="0.3">
      <c r="A7" s="85"/>
      <c r="B7" s="84" t="s">
        <v>554</v>
      </c>
      <c r="C7" s="83"/>
      <c r="D7" s="83"/>
      <c r="E7" s="83"/>
      <c r="F7" s="83"/>
    </row>
    <row r="8" spans="1:6" x14ac:dyDescent="0.3">
      <c r="A8" s="85"/>
      <c r="B8" s="84" t="s">
        <v>553</v>
      </c>
      <c r="C8" s="83"/>
      <c r="D8" s="83"/>
      <c r="E8" s="83"/>
      <c r="F8" s="83"/>
    </row>
    <row r="9" spans="1:6" ht="9.9" customHeight="1" x14ac:dyDescent="0.3">
      <c r="A9" s="390" t="s">
        <v>457</v>
      </c>
      <c r="B9" s="390"/>
      <c r="C9" s="390"/>
      <c r="D9" s="390"/>
      <c r="E9" s="390"/>
      <c r="F9" s="390"/>
    </row>
    <row r="10" spans="1:6" ht="9.9" customHeight="1" x14ac:dyDescent="0.3">
      <c r="A10" s="390" t="s">
        <v>552</v>
      </c>
      <c r="B10" s="390"/>
      <c r="C10" s="390"/>
      <c r="D10" s="390"/>
      <c r="E10" s="390"/>
      <c r="F10" s="390"/>
    </row>
    <row r="11" spans="1:6" ht="9.9" customHeight="1" x14ac:dyDescent="0.3">
      <c r="A11" s="390" t="s">
        <v>442</v>
      </c>
      <c r="B11" s="390"/>
      <c r="C11" s="390"/>
      <c r="D11" s="390"/>
      <c r="E11" s="390"/>
      <c r="F11" s="390"/>
    </row>
  </sheetData>
  <mergeCells count="7">
    <mergeCell ref="A11:F11"/>
    <mergeCell ref="A10:F10"/>
    <mergeCell ref="A9:F9"/>
    <mergeCell ref="A5:F5"/>
    <mergeCell ref="A1:E1"/>
    <mergeCell ref="A2:E2"/>
    <mergeCell ref="A3:E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5" width="17.6640625" style="47" customWidth="1"/>
    <col min="6" max="16384" width="11.44140625" style="47"/>
  </cols>
  <sheetData>
    <row r="1" spans="1:5" ht="13.2" x14ac:dyDescent="0.3">
      <c r="A1" s="297" t="s">
        <v>456</v>
      </c>
      <c r="B1" s="291"/>
      <c r="C1" s="291"/>
      <c r="D1" s="291"/>
      <c r="E1" s="52" t="s">
        <v>455</v>
      </c>
    </row>
    <row r="2" spans="1:5" ht="13.2" x14ac:dyDescent="0.3">
      <c r="A2" s="281" t="s">
        <v>551</v>
      </c>
      <c r="B2" s="282"/>
      <c r="C2" s="282"/>
      <c r="D2" s="282"/>
      <c r="E2" s="79" t="s">
        <v>550</v>
      </c>
    </row>
    <row r="3" spans="1:5" ht="13.2" x14ac:dyDescent="0.3">
      <c r="A3" s="277" t="s">
        <v>452</v>
      </c>
      <c r="B3" s="278"/>
      <c r="C3" s="278"/>
      <c r="D3" s="278"/>
      <c r="E3" s="77"/>
    </row>
    <row r="5" spans="1:5" ht="13.2" x14ac:dyDescent="0.3">
      <c r="A5" s="391" t="s">
        <v>549</v>
      </c>
      <c r="B5" s="392"/>
      <c r="C5" s="392"/>
      <c r="D5" s="392"/>
      <c r="E5" s="392"/>
    </row>
    <row r="6" spans="1:5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449</v>
      </c>
    </row>
    <row r="7" spans="1:5" x14ac:dyDescent="0.3">
      <c r="A7" s="85"/>
      <c r="B7" s="84" t="s">
        <v>548</v>
      </c>
      <c r="C7" s="83"/>
      <c r="D7" s="83"/>
      <c r="E7" s="83"/>
    </row>
    <row r="8" spans="1:5" x14ac:dyDescent="0.3">
      <c r="A8" s="82"/>
      <c r="B8" s="81" t="s">
        <v>547</v>
      </c>
      <c r="C8" s="80"/>
      <c r="D8" s="80"/>
      <c r="E8" s="80"/>
    </row>
    <row r="9" spans="1:5" x14ac:dyDescent="0.3">
      <c r="A9" s="82"/>
      <c r="B9" s="81" t="s">
        <v>546</v>
      </c>
      <c r="C9" s="80"/>
      <c r="D9" s="80"/>
      <c r="E9" s="80"/>
    </row>
    <row r="10" spans="1:5" x14ac:dyDescent="0.3">
      <c r="A10" s="85"/>
      <c r="B10" s="84" t="s">
        <v>545</v>
      </c>
      <c r="C10" s="83"/>
      <c r="D10" s="83"/>
      <c r="E10" s="83"/>
    </row>
    <row r="11" spans="1:5" ht="9.9" customHeight="1" x14ac:dyDescent="0.3">
      <c r="A11" s="390" t="s">
        <v>544</v>
      </c>
      <c r="B11" s="390"/>
      <c r="C11" s="390"/>
      <c r="D11" s="390"/>
      <c r="E11" s="390"/>
    </row>
    <row r="12" spans="1:5" ht="9.9" customHeight="1" x14ac:dyDescent="0.3">
      <c r="A12" s="390" t="s">
        <v>543</v>
      </c>
      <c r="B12" s="390"/>
      <c r="C12" s="390"/>
      <c r="D12" s="390"/>
      <c r="E12" s="390"/>
    </row>
    <row r="13" spans="1:5" ht="9.9" customHeight="1" x14ac:dyDescent="0.3">
      <c r="A13" s="390" t="s">
        <v>442</v>
      </c>
      <c r="B13" s="390"/>
      <c r="C13" s="390"/>
      <c r="D13" s="390"/>
      <c r="E13" s="390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sqref="A1:K1"/>
    </sheetView>
  </sheetViews>
  <sheetFormatPr baseColWidth="10" defaultColWidth="11.44140625" defaultRowHeight="10.199999999999999" x14ac:dyDescent="0.3"/>
  <cols>
    <col min="1" max="1" width="9.6640625" style="47" customWidth="1"/>
    <col min="2" max="2" width="30.6640625" style="49" customWidth="1"/>
    <col min="3" max="12" width="12.6640625" style="47" customWidth="1"/>
    <col min="13" max="16384" width="11.44140625" style="47"/>
  </cols>
  <sheetData>
    <row r="1" spans="1:12" ht="13.2" x14ac:dyDescent="0.3">
      <c r="A1" s="290" t="s">
        <v>456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52" t="s">
        <v>455</v>
      </c>
    </row>
    <row r="2" spans="1:12" ht="13.2" x14ac:dyDescent="0.3">
      <c r="A2" s="290" t="s">
        <v>542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52" t="s">
        <v>541</v>
      </c>
    </row>
    <row r="4" spans="1:12" ht="13.2" x14ac:dyDescent="0.3">
      <c r="A4" s="59" t="s">
        <v>142</v>
      </c>
      <c r="B4" s="58" t="s">
        <v>18</v>
      </c>
      <c r="C4" s="376" t="s">
        <v>540</v>
      </c>
      <c r="D4" s="377"/>
      <c r="E4" s="376" t="s">
        <v>539</v>
      </c>
      <c r="F4" s="377"/>
      <c r="G4" s="376" t="s">
        <v>460</v>
      </c>
      <c r="H4" s="377"/>
      <c r="I4" s="376" t="s">
        <v>188</v>
      </c>
      <c r="J4" s="377"/>
      <c r="K4" s="376" t="s">
        <v>538</v>
      </c>
      <c r="L4" s="377"/>
    </row>
    <row r="5" spans="1:12" ht="13.2" x14ac:dyDescent="0.3">
      <c r="A5" s="78"/>
      <c r="B5" s="107"/>
      <c r="C5" s="378" t="s">
        <v>537</v>
      </c>
      <c r="D5" s="379"/>
      <c r="E5" s="378"/>
      <c r="F5" s="379"/>
      <c r="G5" s="378"/>
      <c r="H5" s="379"/>
      <c r="I5" s="378" t="s">
        <v>536</v>
      </c>
      <c r="J5" s="379"/>
      <c r="K5" s="378" t="s">
        <v>535</v>
      </c>
      <c r="L5" s="379"/>
    </row>
    <row r="6" spans="1:12" x14ac:dyDescent="0.3">
      <c r="A6" s="77"/>
      <c r="B6" s="40"/>
      <c r="C6" s="56" t="s">
        <v>53</v>
      </c>
      <c r="D6" s="56" t="s">
        <v>52</v>
      </c>
      <c r="E6" s="56" t="s">
        <v>53</v>
      </c>
      <c r="F6" s="56" t="s">
        <v>52</v>
      </c>
      <c r="G6" s="56" t="s">
        <v>53</v>
      </c>
      <c r="H6" s="56" t="s">
        <v>52</v>
      </c>
      <c r="I6" s="56" t="s">
        <v>53</v>
      </c>
      <c r="J6" s="56" t="s">
        <v>52</v>
      </c>
      <c r="K6" s="56" t="s">
        <v>53</v>
      </c>
      <c r="L6" s="56" t="s">
        <v>52</v>
      </c>
    </row>
    <row r="7" spans="1:12" x14ac:dyDescent="0.3">
      <c r="A7" s="96" t="s">
        <v>534</v>
      </c>
      <c r="B7" s="95" t="s">
        <v>533</v>
      </c>
      <c r="C7" s="83">
        <v>4158907822</v>
      </c>
      <c r="D7" s="83">
        <v>4128988317</v>
      </c>
      <c r="E7" s="83">
        <v>3424557132</v>
      </c>
      <c r="F7" s="83">
        <v>3531117521</v>
      </c>
      <c r="G7" s="83">
        <v>0</v>
      </c>
      <c r="H7" s="83">
        <v>0</v>
      </c>
      <c r="I7" s="83">
        <v>669357459</v>
      </c>
      <c r="J7" s="83">
        <v>105857117</v>
      </c>
      <c r="K7" s="83">
        <v>64993231</v>
      </c>
      <c r="L7" s="83">
        <v>492013679</v>
      </c>
    </row>
    <row r="8" spans="1:12" x14ac:dyDescent="0.3">
      <c r="A8" s="105" t="s">
        <v>532</v>
      </c>
      <c r="B8" s="104" t="s">
        <v>531</v>
      </c>
      <c r="C8" s="103">
        <v>1097878953</v>
      </c>
      <c r="D8" s="103">
        <v>3254900630</v>
      </c>
      <c r="E8" s="103">
        <v>881434047</v>
      </c>
      <c r="F8" s="103">
        <v>2720180456</v>
      </c>
      <c r="G8" s="103">
        <v>0</v>
      </c>
      <c r="H8" s="103">
        <v>0</v>
      </c>
      <c r="I8" s="103">
        <v>202862171</v>
      </c>
      <c r="J8" s="103">
        <v>72605999</v>
      </c>
      <c r="K8" s="103">
        <v>13582735</v>
      </c>
      <c r="L8" s="103">
        <v>462114175</v>
      </c>
    </row>
    <row r="9" spans="1:12" x14ac:dyDescent="0.3">
      <c r="A9" s="105" t="s">
        <v>530</v>
      </c>
      <c r="B9" s="104" t="s">
        <v>529</v>
      </c>
      <c r="C9" s="103">
        <v>39997173</v>
      </c>
      <c r="D9" s="103">
        <v>87465020</v>
      </c>
      <c r="E9" s="103">
        <v>28089604</v>
      </c>
      <c r="F9" s="103">
        <v>24570167</v>
      </c>
      <c r="G9" s="103">
        <v>0</v>
      </c>
      <c r="H9" s="103">
        <v>0</v>
      </c>
      <c r="I9" s="103">
        <v>1165176</v>
      </c>
      <c r="J9" s="103">
        <v>17967186</v>
      </c>
      <c r="K9" s="103">
        <v>10742393</v>
      </c>
      <c r="L9" s="103">
        <v>44927667</v>
      </c>
    </row>
    <row r="10" spans="1:12" x14ac:dyDescent="0.3">
      <c r="A10" s="105" t="s">
        <v>528</v>
      </c>
      <c r="B10" s="104" t="s">
        <v>527</v>
      </c>
      <c r="C10" s="103">
        <v>428009529</v>
      </c>
      <c r="D10" s="103">
        <v>52505967</v>
      </c>
      <c r="E10" s="103">
        <v>362274371</v>
      </c>
      <c r="F10" s="103">
        <v>52505967</v>
      </c>
      <c r="G10" s="103">
        <v>0</v>
      </c>
      <c r="H10" s="103">
        <v>0</v>
      </c>
      <c r="I10" s="103">
        <v>42903367</v>
      </c>
      <c r="J10" s="103">
        <v>0</v>
      </c>
      <c r="K10" s="103">
        <v>22831791</v>
      </c>
      <c r="L10" s="103">
        <v>0</v>
      </c>
    </row>
    <row r="11" spans="1:12" ht="20.399999999999999" x14ac:dyDescent="0.3">
      <c r="A11" s="105" t="s">
        <v>526</v>
      </c>
      <c r="B11" s="104" t="s">
        <v>525</v>
      </c>
      <c r="C11" s="103">
        <v>291391998</v>
      </c>
      <c r="D11" s="103">
        <v>32362649</v>
      </c>
      <c r="E11" s="103">
        <v>267856959</v>
      </c>
      <c r="F11" s="103">
        <v>32362649</v>
      </c>
      <c r="G11" s="103">
        <v>0</v>
      </c>
      <c r="H11" s="103">
        <v>0</v>
      </c>
      <c r="I11" s="103">
        <v>19225652</v>
      </c>
      <c r="J11" s="103">
        <v>0</v>
      </c>
      <c r="K11" s="103">
        <v>4309387</v>
      </c>
      <c r="L11" s="103">
        <v>0</v>
      </c>
    </row>
    <row r="12" spans="1:12" x14ac:dyDescent="0.3">
      <c r="A12" s="105" t="s">
        <v>524</v>
      </c>
      <c r="B12" s="104" t="s">
        <v>523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</row>
    <row r="13" spans="1:12" x14ac:dyDescent="0.3">
      <c r="A13" s="105" t="s">
        <v>522</v>
      </c>
      <c r="B13" s="104" t="s">
        <v>521</v>
      </c>
      <c r="C13" s="103">
        <v>506410873</v>
      </c>
      <c r="D13" s="103">
        <v>264477779</v>
      </c>
      <c r="E13" s="103">
        <v>416495498</v>
      </c>
      <c r="F13" s="103">
        <v>248978316</v>
      </c>
      <c r="G13" s="103">
        <v>0</v>
      </c>
      <c r="H13" s="103">
        <v>0</v>
      </c>
      <c r="I13" s="103">
        <v>89724887</v>
      </c>
      <c r="J13" s="103">
        <v>15283932</v>
      </c>
      <c r="K13" s="103">
        <v>190488</v>
      </c>
      <c r="L13" s="103">
        <v>215531</v>
      </c>
    </row>
    <row r="14" spans="1:12" x14ac:dyDescent="0.3">
      <c r="A14" s="105" t="s">
        <v>520</v>
      </c>
      <c r="B14" s="104" t="s">
        <v>519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</row>
    <row r="15" spans="1:12" x14ac:dyDescent="0.3">
      <c r="A15" s="105" t="s">
        <v>518</v>
      </c>
      <c r="B15" s="104" t="s">
        <v>517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</row>
    <row r="16" spans="1:12" x14ac:dyDescent="0.3">
      <c r="A16" s="105" t="s">
        <v>516</v>
      </c>
      <c r="B16" s="104" t="s">
        <v>515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</row>
    <row r="17" spans="1:12" ht="20.399999999999999" x14ac:dyDescent="0.3">
      <c r="A17" s="105" t="s">
        <v>514</v>
      </c>
      <c r="B17" s="104" t="s">
        <v>513</v>
      </c>
      <c r="C17" s="103">
        <v>65689374</v>
      </c>
      <c r="D17" s="103">
        <v>9546540</v>
      </c>
      <c r="E17" s="103">
        <v>50970202</v>
      </c>
      <c r="F17" s="103">
        <v>9546540</v>
      </c>
      <c r="G17" s="103">
        <v>0</v>
      </c>
      <c r="H17" s="103">
        <v>0</v>
      </c>
      <c r="I17" s="103">
        <v>13005442</v>
      </c>
      <c r="J17" s="103">
        <v>0</v>
      </c>
      <c r="K17" s="103">
        <v>1713730</v>
      </c>
      <c r="L17" s="103">
        <v>0</v>
      </c>
    </row>
    <row r="18" spans="1:12" x14ac:dyDescent="0.3">
      <c r="A18" s="105" t="s">
        <v>512</v>
      </c>
      <c r="B18" s="104" t="s">
        <v>511</v>
      </c>
      <c r="C18" s="103">
        <v>194347168</v>
      </c>
      <c r="D18" s="103">
        <v>13777620</v>
      </c>
      <c r="E18" s="103">
        <v>130064446</v>
      </c>
      <c r="F18" s="103">
        <v>21035028</v>
      </c>
      <c r="G18" s="103">
        <v>0</v>
      </c>
      <c r="H18" s="103">
        <v>0</v>
      </c>
      <c r="I18" s="103">
        <v>60003869</v>
      </c>
      <c r="J18" s="103">
        <v>0</v>
      </c>
      <c r="K18" s="103">
        <v>4278853</v>
      </c>
      <c r="L18" s="103">
        <v>-7257408</v>
      </c>
    </row>
    <row r="19" spans="1:12" x14ac:dyDescent="0.3">
      <c r="A19" s="105" t="s">
        <v>510</v>
      </c>
      <c r="B19" s="104" t="s">
        <v>509</v>
      </c>
      <c r="C19" s="103">
        <v>1130689864</v>
      </c>
      <c r="D19" s="103">
        <v>364611897</v>
      </c>
      <c r="E19" s="103">
        <v>968175628</v>
      </c>
      <c r="F19" s="103">
        <v>368687769</v>
      </c>
      <c r="G19" s="103">
        <v>0</v>
      </c>
      <c r="H19" s="103">
        <v>0</v>
      </c>
      <c r="I19" s="103">
        <v>158606882</v>
      </c>
      <c r="J19" s="103">
        <v>0</v>
      </c>
      <c r="K19" s="103">
        <v>3907354</v>
      </c>
      <c r="L19" s="103">
        <v>-4075872</v>
      </c>
    </row>
    <row r="20" spans="1:12" x14ac:dyDescent="0.3">
      <c r="A20" s="106" t="s">
        <v>508</v>
      </c>
      <c r="B20" s="75" t="s">
        <v>507</v>
      </c>
      <c r="C20" s="74">
        <v>404492890</v>
      </c>
      <c r="D20" s="74">
        <v>49340215</v>
      </c>
      <c r="E20" s="74">
        <v>319196377</v>
      </c>
      <c r="F20" s="74">
        <v>53250629</v>
      </c>
      <c r="G20" s="74">
        <v>0</v>
      </c>
      <c r="H20" s="74">
        <v>0</v>
      </c>
      <c r="I20" s="74">
        <v>81860013</v>
      </c>
      <c r="J20" s="74">
        <v>0</v>
      </c>
      <c r="K20" s="74">
        <v>3436500</v>
      </c>
      <c r="L20" s="74">
        <v>-3910414</v>
      </c>
    </row>
    <row r="21" spans="1:12" x14ac:dyDescent="0.3">
      <c r="A21" s="96" t="s">
        <v>506</v>
      </c>
      <c r="B21" s="95" t="s">
        <v>505</v>
      </c>
      <c r="C21" s="83">
        <v>0</v>
      </c>
      <c r="D21" s="83">
        <v>118230020</v>
      </c>
      <c r="E21" s="83">
        <v>0</v>
      </c>
      <c r="F21" s="83">
        <v>96338354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21891666</v>
      </c>
    </row>
    <row r="22" spans="1:12" x14ac:dyDescent="0.3">
      <c r="A22" s="105" t="s">
        <v>504</v>
      </c>
      <c r="B22" s="104" t="s">
        <v>503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</row>
    <row r="23" spans="1:12" x14ac:dyDescent="0.3">
      <c r="A23" s="105" t="s">
        <v>502</v>
      </c>
      <c r="B23" s="104" t="s">
        <v>501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</row>
    <row r="24" spans="1:12" x14ac:dyDescent="0.3">
      <c r="A24" s="105" t="s">
        <v>500</v>
      </c>
      <c r="B24" s="104" t="s">
        <v>499</v>
      </c>
      <c r="C24" s="103">
        <v>0</v>
      </c>
      <c r="D24" s="103">
        <v>118230020</v>
      </c>
      <c r="E24" s="103">
        <v>0</v>
      </c>
      <c r="F24" s="103">
        <v>96338354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21891666</v>
      </c>
    </row>
    <row r="25" spans="1:12" x14ac:dyDescent="0.3">
      <c r="A25" s="105" t="s">
        <v>498</v>
      </c>
      <c r="B25" s="104" t="s">
        <v>497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</row>
    <row r="26" spans="1:12" ht="20.399999999999999" x14ac:dyDescent="0.3">
      <c r="A26" s="105" t="s">
        <v>496</v>
      </c>
      <c r="B26" s="104" t="s">
        <v>495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</row>
    <row r="27" spans="1:12" ht="20.399999999999999" x14ac:dyDescent="0.3">
      <c r="A27" s="102" t="s">
        <v>494</v>
      </c>
      <c r="B27" s="101" t="s">
        <v>493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100">
        <v>0</v>
      </c>
      <c r="J27" s="100">
        <v>0</v>
      </c>
      <c r="K27" s="99">
        <v>0</v>
      </c>
      <c r="L27" s="99">
        <v>0</v>
      </c>
    </row>
    <row r="28" spans="1:12" x14ac:dyDescent="0.3">
      <c r="A28" s="98" t="s">
        <v>492</v>
      </c>
      <c r="B28" s="81" t="s">
        <v>491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97">
        <v>0</v>
      </c>
      <c r="J28" s="97">
        <v>0</v>
      </c>
      <c r="K28" s="80">
        <v>0</v>
      </c>
      <c r="L28" s="80">
        <v>0</v>
      </c>
    </row>
    <row r="29" spans="1:12" x14ac:dyDescent="0.3">
      <c r="A29" s="96" t="s">
        <v>490</v>
      </c>
      <c r="B29" s="95" t="s">
        <v>489</v>
      </c>
      <c r="C29" s="83">
        <v>318280880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1:12" ht="20.399999999999999" x14ac:dyDescent="0.3">
      <c r="A30" s="93" t="s">
        <v>488</v>
      </c>
      <c r="B30" s="92" t="s">
        <v>487</v>
      </c>
      <c r="C30" s="91">
        <v>318280880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</row>
    <row r="31" spans="1:12" ht="13.2" x14ac:dyDescent="0.3">
      <c r="A31" s="270" t="s">
        <v>486</v>
      </c>
      <c r="B31" s="271"/>
      <c r="C31" s="83">
        <v>4477188702</v>
      </c>
      <c r="D31" s="83">
        <v>4247218337</v>
      </c>
      <c r="E31" s="83">
        <v>3424557132</v>
      </c>
      <c r="F31" s="83">
        <v>3627455875</v>
      </c>
      <c r="G31" s="83">
        <v>0</v>
      </c>
      <c r="H31" s="83">
        <v>0</v>
      </c>
      <c r="I31" s="83">
        <v>669357459</v>
      </c>
      <c r="J31" s="83">
        <v>105857117</v>
      </c>
      <c r="K31" s="83">
        <v>64993231</v>
      </c>
      <c r="L31" s="83">
        <v>513905345</v>
      </c>
    </row>
    <row r="32" spans="1:12" x14ac:dyDescent="0.3"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13.2" x14ac:dyDescent="0.3">
      <c r="A33" s="274" t="s">
        <v>485</v>
      </c>
      <c r="B33" s="275"/>
      <c r="C33" s="88">
        <v>0</v>
      </c>
      <c r="D33" s="88">
        <v>229970365</v>
      </c>
      <c r="E33" s="56"/>
      <c r="F33" s="56"/>
      <c r="G33" s="56"/>
      <c r="H33" s="56"/>
      <c r="I33" s="56"/>
      <c r="J33" s="56"/>
      <c r="K33" s="56"/>
      <c r="L33" s="56"/>
    </row>
    <row r="34" spans="1:12" x14ac:dyDescent="0.3">
      <c r="A34" s="87" t="s">
        <v>484</v>
      </c>
    </row>
    <row r="35" spans="1:12" x14ac:dyDescent="0.3">
      <c r="A35" s="87"/>
    </row>
  </sheetData>
  <mergeCells count="14">
    <mergeCell ref="A33:B33"/>
    <mergeCell ref="A31:B31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E22" sqref="E22:F22"/>
    </sheetView>
  </sheetViews>
  <sheetFormatPr baseColWidth="10" defaultColWidth="11.44140625" defaultRowHeight="13.2" x14ac:dyDescent="0.3"/>
  <cols>
    <col min="1" max="1" width="35.6640625" style="166" customWidth="1"/>
    <col min="2" max="2" width="24.6640625" style="166" customWidth="1"/>
    <col min="3" max="3" width="13.6640625" style="166" customWidth="1"/>
    <col min="4" max="4" width="35.6640625" style="166" customWidth="1"/>
    <col min="5" max="5" width="24.6640625" style="166" customWidth="1"/>
    <col min="6" max="6" width="13.6640625" style="166" customWidth="1"/>
    <col min="7" max="16384" width="11.44140625" style="166"/>
  </cols>
  <sheetData>
    <row r="1" spans="1:6" s="176" customFormat="1" ht="15" x14ac:dyDescent="0.3">
      <c r="A1" s="244" t="s">
        <v>892</v>
      </c>
      <c r="B1" s="245"/>
      <c r="C1" s="245"/>
      <c r="D1" s="245"/>
      <c r="E1" s="246"/>
      <c r="F1" s="197" t="s">
        <v>844</v>
      </c>
    </row>
    <row r="2" spans="1:6" s="195" customFormat="1" ht="23.4" thickBot="1" x14ac:dyDescent="0.35">
      <c r="A2" s="247" t="s">
        <v>891</v>
      </c>
      <c r="B2" s="248"/>
      <c r="C2" s="248"/>
      <c r="D2" s="248"/>
      <c r="E2" s="249"/>
      <c r="F2" s="196">
        <v>1</v>
      </c>
    </row>
    <row r="3" spans="1:6" s="188" customFormat="1" ht="21.6" thickBot="1" x14ac:dyDescent="0.3">
      <c r="A3" s="171"/>
      <c r="B3" s="171"/>
      <c r="C3" s="170"/>
      <c r="D3" s="171"/>
      <c r="E3" s="171"/>
      <c r="F3" s="170"/>
    </row>
    <row r="4" spans="1:6" s="188" customFormat="1" ht="21.6" thickTop="1" x14ac:dyDescent="0.25">
      <c r="A4" s="241" t="s">
        <v>890</v>
      </c>
      <c r="B4" s="242"/>
      <c r="C4" s="194" t="s">
        <v>888</v>
      </c>
      <c r="D4" s="243" t="s">
        <v>889</v>
      </c>
      <c r="E4" s="242"/>
      <c r="F4" s="193" t="s">
        <v>888</v>
      </c>
    </row>
    <row r="5" spans="1:6" s="188" customFormat="1" ht="21" x14ac:dyDescent="0.25">
      <c r="A5" s="186" t="s">
        <v>887</v>
      </c>
      <c r="B5" s="171"/>
      <c r="C5" s="192"/>
      <c r="D5" s="191" t="s">
        <v>886</v>
      </c>
      <c r="E5" s="190"/>
      <c r="F5" s="189"/>
    </row>
    <row r="6" spans="1:6" s="176" customFormat="1" ht="15" x14ac:dyDescent="0.25">
      <c r="A6" s="185" t="s">
        <v>885</v>
      </c>
      <c r="B6" s="171"/>
      <c r="C6" s="184"/>
      <c r="D6" s="183" t="s">
        <v>884</v>
      </c>
      <c r="E6" s="171"/>
      <c r="F6" s="182"/>
    </row>
    <row r="7" spans="1:6" s="187" customFormat="1" ht="17.399999999999999" x14ac:dyDescent="0.25">
      <c r="A7" s="186" t="s">
        <v>883</v>
      </c>
      <c r="B7" s="171"/>
      <c r="C7" s="184"/>
      <c r="D7" s="183" t="s">
        <v>882</v>
      </c>
      <c r="E7" s="171"/>
      <c r="F7" s="182"/>
    </row>
    <row r="8" spans="1:6" s="176" customFormat="1" ht="15" x14ac:dyDescent="0.25">
      <c r="A8" s="185" t="s">
        <v>881</v>
      </c>
      <c r="B8" s="171"/>
      <c r="C8" s="184"/>
      <c r="D8" s="183" t="s">
        <v>880</v>
      </c>
      <c r="E8" s="171"/>
      <c r="F8" s="182"/>
    </row>
    <row r="9" spans="1:6" s="176" customFormat="1" ht="15" x14ac:dyDescent="0.25">
      <c r="A9" s="186" t="s">
        <v>879</v>
      </c>
      <c r="B9" s="171"/>
      <c r="C9" s="184"/>
      <c r="D9" s="183" t="s">
        <v>878</v>
      </c>
      <c r="E9" s="171"/>
      <c r="F9" s="182"/>
    </row>
    <row r="10" spans="1:6" s="176" customFormat="1" ht="15" x14ac:dyDescent="0.25">
      <c r="A10" s="186" t="s">
        <v>877</v>
      </c>
      <c r="B10" s="171"/>
      <c r="C10" s="184"/>
      <c r="D10" s="183" t="s">
        <v>876</v>
      </c>
      <c r="E10" s="171"/>
      <c r="F10" s="182"/>
    </row>
    <row r="11" spans="1:6" s="176" customFormat="1" ht="15" x14ac:dyDescent="0.25">
      <c r="A11" s="185"/>
      <c r="B11" s="171"/>
      <c r="C11" s="184"/>
      <c r="D11" s="183" t="s">
        <v>875</v>
      </c>
      <c r="E11" s="171"/>
      <c r="F11" s="182"/>
    </row>
    <row r="12" spans="1:6" s="176" customFormat="1" ht="15" x14ac:dyDescent="0.25">
      <c r="A12" s="185"/>
      <c r="B12" s="171"/>
      <c r="C12" s="184"/>
      <c r="D12" s="183" t="s">
        <v>874</v>
      </c>
      <c r="E12" s="171"/>
      <c r="F12" s="182"/>
    </row>
    <row r="13" spans="1:6" s="176" customFormat="1" ht="15" x14ac:dyDescent="0.25">
      <c r="A13" s="185"/>
      <c r="B13" s="171"/>
      <c r="C13" s="184"/>
      <c r="D13" s="183" t="s">
        <v>873</v>
      </c>
      <c r="E13" s="171"/>
      <c r="F13" s="182"/>
    </row>
    <row r="14" spans="1:6" s="176" customFormat="1" ht="15" x14ac:dyDescent="0.25">
      <c r="A14" s="185"/>
      <c r="B14" s="171"/>
      <c r="C14" s="184"/>
      <c r="D14" s="183" t="s">
        <v>872</v>
      </c>
      <c r="E14" s="171"/>
      <c r="F14" s="182"/>
    </row>
    <row r="15" spans="1:6" s="176" customFormat="1" ht="15" x14ac:dyDescent="0.25">
      <c r="A15" s="185"/>
      <c r="B15" s="171"/>
      <c r="C15" s="184"/>
      <c r="D15" s="171" t="s">
        <v>871</v>
      </c>
      <c r="E15" s="171"/>
      <c r="F15" s="182"/>
    </row>
    <row r="16" spans="1:6" s="176" customFormat="1" ht="15" x14ac:dyDescent="0.25">
      <c r="A16" s="185"/>
      <c r="B16" s="171"/>
      <c r="C16" s="184"/>
      <c r="D16" s="183" t="s">
        <v>870</v>
      </c>
      <c r="E16" s="171"/>
      <c r="F16" s="182"/>
    </row>
    <row r="17" spans="1:6" s="176" customFormat="1" ht="15" x14ac:dyDescent="0.25">
      <c r="A17" s="185"/>
      <c r="B17" s="171"/>
      <c r="C17" s="184"/>
      <c r="D17" s="183" t="s">
        <v>869</v>
      </c>
      <c r="E17" s="171"/>
      <c r="F17" s="182"/>
    </row>
    <row r="18" spans="1:6" s="176" customFormat="1" ht="15.6" thickBot="1" x14ac:dyDescent="0.3">
      <c r="A18" s="181"/>
      <c r="B18" s="178"/>
      <c r="C18" s="180"/>
      <c r="D18" s="179" t="s">
        <v>868</v>
      </c>
      <c r="E18" s="178"/>
      <c r="F18" s="177"/>
    </row>
    <row r="19" spans="1:6" s="176" customFormat="1" ht="16.2" thickTop="1" thickBot="1" x14ac:dyDescent="0.3">
      <c r="A19" s="171"/>
      <c r="B19" s="171"/>
      <c r="C19" s="170"/>
      <c r="D19" s="171"/>
      <c r="E19" s="171"/>
      <c r="F19" s="170"/>
    </row>
    <row r="20" spans="1:6" s="174" customFormat="1" ht="14.4" thickTop="1" x14ac:dyDescent="0.25">
      <c r="A20" s="241" t="s">
        <v>956</v>
      </c>
      <c r="B20" s="260"/>
      <c r="C20" s="260"/>
      <c r="D20" s="260"/>
      <c r="E20" s="260"/>
      <c r="F20" s="261"/>
    </row>
    <row r="21" spans="1:6" s="174" customFormat="1" ht="13.8" x14ac:dyDescent="0.25">
      <c r="A21" s="250" t="s">
        <v>867</v>
      </c>
      <c r="B21" s="252" t="s">
        <v>866</v>
      </c>
      <c r="C21" s="253"/>
      <c r="D21" s="254"/>
      <c r="E21" s="252" t="s">
        <v>957</v>
      </c>
      <c r="F21" s="255"/>
    </row>
    <row r="22" spans="1:6" s="174" customFormat="1" ht="14.4" thickBot="1" x14ac:dyDescent="0.3">
      <c r="A22" s="251"/>
      <c r="B22" s="256"/>
      <c r="C22" s="257"/>
      <c r="D22" s="258"/>
      <c r="E22" s="256"/>
      <c r="F22" s="259"/>
    </row>
    <row r="23" spans="1:6" s="174" customFormat="1" ht="14.4" thickTop="1" x14ac:dyDescent="0.25">
      <c r="A23" s="175" t="s">
        <v>955</v>
      </c>
      <c r="B23" s="171"/>
      <c r="C23" s="170"/>
      <c r="D23" s="171"/>
      <c r="E23" s="171"/>
      <c r="F23" s="170"/>
    </row>
    <row r="24" spans="1:6" s="174" customFormat="1" ht="13.8" x14ac:dyDescent="0.25">
      <c r="A24" s="175" t="s">
        <v>865</v>
      </c>
      <c r="B24" s="171"/>
      <c r="C24" s="170"/>
      <c r="D24" s="171"/>
      <c r="E24" s="171"/>
      <c r="F24" s="170"/>
    </row>
    <row r="25" spans="1:6" s="169" customFormat="1" ht="17.399999999999999" x14ac:dyDescent="0.25">
      <c r="A25" s="173"/>
      <c r="B25" s="172" t="s">
        <v>864</v>
      </c>
      <c r="C25" s="170"/>
      <c r="D25" s="171"/>
      <c r="E25" s="171"/>
      <c r="F25" s="170"/>
    </row>
    <row r="26" spans="1:6" x14ac:dyDescent="0.3">
      <c r="D26" s="168"/>
    </row>
    <row r="34" spans="11:11" x14ac:dyDescent="0.3">
      <c r="K34" s="167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99999996" right="0.78740157499999996" top="0.49" bottom="0.48" header="0.4921259845" footer="0.4921259845"/>
  <pageSetup paperSize="9" scale="88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397</v>
      </c>
    </row>
    <row r="4" spans="1:9" ht="13.2" x14ac:dyDescent="0.3">
      <c r="A4" s="340" t="s">
        <v>396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395</v>
      </c>
      <c r="D7" s="40" t="s">
        <v>394</v>
      </c>
      <c r="E7" s="40" t="s">
        <v>393</v>
      </c>
      <c r="F7" s="40" t="s">
        <v>392</v>
      </c>
      <c r="G7" s="40" t="s">
        <v>391</v>
      </c>
      <c r="H7" s="40" t="s">
        <v>273</v>
      </c>
      <c r="I7" s="40" t="s">
        <v>239</v>
      </c>
    </row>
    <row r="8" spans="1:9" ht="33" customHeight="1" x14ac:dyDescent="0.3">
      <c r="A8" s="380" t="s">
        <v>481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480</v>
      </c>
      <c r="B13" s="381"/>
    </row>
    <row r="14" spans="1:9" ht="13.2" x14ac:dyDescent="0.3">
      <c r="A14" s="384" t="s">
        <v>450</v>
      </c>
      <c r="B14" s="385"/>
      <c r="C14" s="54">
        <v>0</v>
      </c>
      <c r="D14" s="54">
        <v>542691269</v>
      </c>
      <c r="E14" s="54">
        <v>307278802</v>
      </c>
      <c r="F14" s="54">
        <v>30471785</v>
      </c>
      <c r="G14" s="54">
        <v>12363486</v>
      </c>
      <c r="H14" s="54">
        <v>205073611</v>
      </c>
      <c r="I14" s="54">
        <f>SUM($C14:H14)</f>
        <v>1097878953</v>
      </c>
    </row>
    <row r="15" spans="1:9" ht="13.2" x14ac:dyDescent="0.3">
      <c r="A15" s="382" t="s">
        <v>189</v>
      </c>
      <c r="B15" s="383"/>
      <c r="C15" s="74">
        <v>0</v>
      </c>
      <c r="D15" s="74">
        <v>371479315</v>
      </c>
      <c r="E15" s="74">
        <v>288456646</v>
      </c>
      <c r="F15" s="74">
        <v>29436185</v>
      </c>
      <c r="G15" s="74">
        <v>6080742</v>
      </c>
      <c r="H15" s="74">
        <v>185981159</v>
      </c>
      <c r="I15" s="74">
        <f>SUM($C15:H15)</f>
        <v>881434047</v>
      </c>
    </row>
    <row r="16" spans="1:9" ht="13.2" x14ac:dyDescent="0.3">
      <c r="A16" s="382" t="s">
        <v>459</v>
      </c>
      <c r="B16" s="383"/>
      <c r="C16" s="74">
        <v>0</v>
      </c>
      <c r="D16" s="74">
        <v>167560663</v>
      </c>
      <c r="E16" s="74">
        <v>13258762</v>
      </c>
      <c r="F16" s="74">
        <v>1000000</v>
      </c>
      <c r="G16" s="74">
        <v>6169953</v>
      </c>
      <c r="H16" s="74">
        <v>14872793</v>
      </c>
      <c r="I16" s="74">
        <f>SUM($C16:H16)</f>
        <v>202862171</v>
      </c>
    </row>
    <row r="17" spans="1:9" ht="13.2" x14ac:dyDescent="0.3">
      <c r="A17" s="382" t="s">
        <v>479</v>
      </c>
      <c r="B17" s="383"/>
      <c r="C17" s="74">
        <v>0</v>
      </c>
      <c r="D17" s="74">
        <v>3651291</v>
      </c>
      <c r="E17" s="74">
        <v>5563394</v>
      </c>
      <c r="F17" s="74">
        <v>35600</v>
      </c>
      <c r="G17" s="74">
        <v>112791</v>
      </c>
      <c r="H17" s="74">
        <v>4219659</v>
      </c>
      <c r="I17" s="74">
        <f>SUM($C17:H17)</f>
        <v>13582735</v>
      </c>
    </row>
    <row r="18" spans="1:9" ht="33" customHeight="1" x14ac:dyDescent="0.3">
      <c r="A18" s="380" t="s">
        <v>52</v>
      </c>
      <c r="B18" s="381"/>
    </row>
    <row r="19" spans="1:9" ht="13.2" x14ac:dyDescent="0.3">
      <c r="A19" s="384" t="s">
        <v>450</v>
      </c>
      <c r="B19" s="385"/>
      <c r="C19" s="54">
        <v>823951885</v>
      </c>
      <c r="D19" s="54">
        <v>2028948745</v>
      </c>
      <c r="E19" s="54">
        <v>2000000</v>
      </c>
      <c r="F19" s="54">
        <v>0</v>
      </c>
      <c r="G19" s="54">
        <v>0</v>
      </c>
      <c r="H19" s="54">
        <v>400000000</v>
      </c>
      <c r="I19" s="54">
        <f>SUM($C19:H19)</f>
        <v>3254900630</v>
      </c>
    </row>
    <row r="20" spans="1:9" ht="13.2" x14ac:dyDescent="0.3">
      <c r="A20" s="382" t="s">
        <v>189</v>
      </c>
      <c r="B20" s="383"/>
      <c r="C20" s="74">
        <v>191182670</v>
      </c>
      <c r="D20" s="74">
        <v>2104950931</v>
      </c>
      <c r="E20" s="74">
        <v>254850</v>
      </c>
      <c r="F20" s="74">
        <v>0</v>
      </c>
      <c r="G20" s="74">
        <v>0</v>
      </c>
      <c r="H20" s="74">
        <v>423792005</v>
      </c>
      <c r="I20" s="74">
        <f>SUM($C20:H20)</f>
        <v>2720180456</v>
      </c>
    </row>
    <row r="21" spans="1:9" ht="13.2" x14ac:dyDescent="0.3">
      <c r="A21" s="382" t="s">
        <v>459</v>
      </c>
      <c r="B21" s="383"/>
      <c r="C21" s="74">
        <v>53076166</v>
      </c>
      <c r="D21" s="74">
        <v>19529833</v>
      </c>
      <c r="E21" s="74">
        <v>0</v>
      </c>
      <c r="F21" s="74">
        <v>0</v>
      </c>
      <c r="G21" s="74">
        <v>0</v>
      </c>
      <c r="H21" s="74">
        <v>0</v>
      </c>
      <c r="I21" s="74">
        <f>SUM($C21:H21)</f>
        <v>72605999</v>
      </c>
    </row>
    <row r="22" spans="1:9" ht="13.2" x14ac:dyDescent="0.3">
      <c r="A22" s="382" t="s">
        <v>479</v>
      </c>
      <c r="B22" s="383"/>
      <c r="C22" s="74">
        <v>579693049</v>
      </c>
      <c r="D22" s="74">
        <v>-95532019</v>
      </c>
      <c r="E22" s="74">
        <v>1745150</v>
      </c>
      <c r="F22" s="74">
        <v>0</v>
      </c>
      <c r="G22" s="74">
        <v>0</v>
      </c>
      <c r="H22" s="74">
        <v>-23792005</v>
      </c>
      <c r="I22" s="74">
        <f>SUM($C22:H22)</f>
        <v>462114175</v>
      </c>
    </row>
    <row r="23" spans="1:9" x14ac:dyDescent="0.3">
      <c r="A23" s="76"/>
      <c r="B23" s="76"/>
      <c r="C23" s="76"/>
      <c r="D23" s="76"/>
      <c r="E23" s="76"/>
      <c r="F23" s="76"/>
      <c r="G23" s="76"/>
      <c r="H23" s="76"/>
      <c r="I23" s="76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343</v>
      </c>
    </row>
    <row r="4" spans="1:9" ht="13.2" x14ac:dyDescent="0.3">
      <c r="A4" s="340" t="s">
        <v>342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249</v>
      </c>
      <c r="D7" s="40" t="s">
        <v>341</v>
      </c>
      <c r="E7" s="40" t="s">
        <v>340</v>
      </c>
      <c r="F7" s="40" t="s">
        <v>340</v>
      </c>
      <c r="G7" s="40" t="s">
        <v>339</v>
      </c>
      <c r="H7" s="40" t="s">
        <v>273</v>
      </c>
      <c r="I7" s="40" t="s">
        <v>239</v>
      </c>
    </row>
    <row r="8" spans="1:9" ht="33" customHeight="1" x14ac:dyDescent="0.3">
      <c r="A8" s="380" t="s">
        <v>481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480</v>
      </c>
      <c r="B13" s="381"/>
    </row>
    <row r="14" spans="1:9" ht="13.2" x14ac:dyDescent="0.3">
      <c r="A14" s="384" t="s">
        <v>450</v>
      </c>
      <c r="B14" s="385"/>
      <c r="C14" s="54">
        <v>2122611</v>
      </c>
      <c r="D14" s="54">
        <v>35874562</v>
      </c>
      <c r="E14" s="54">
        <v>2000000</v>
      </c>
      <c r="F14" s="54">
        <v>0</v>
      </c>
      <c r="G14" s="54">
        <v>0</v>
      </c>
      <c r="H14" s="54">
        <v>0</v>
      </c>
      <c r="I14" s="54">
        <f>SUM($C14:H14)</f>
        <v>39997173</v>
      </c>
    </row>
    <row r="15" spans="1:9" ht="13.2" x14ac:dyDescent="0.3">
      <c r="A15" s="382" t="s">
        <v>189</v>
      </c>
      <c r="B15" s="383"/>
      <c r="C15" s="74">
        <v>1734177</v>
      </c>
      <c r="D15" s="74">
        <v>24600905</v>
      </c>
      <c r="E15" s="74">
        <v>1754522</v>
      </c>
      <c r="F15" s="74">
        <v>0</v>
      </c>
      <c r="G15" s="74">
        <v>0</v>
      </c>
      <c r="H15" s="74">
        <v>0</v>
      </c>
      <c r="I15" s="74">
        <f>SUM($C15:H15)</f>
        <v>28089604</v>
      </c>
    </row>
    <row r="16" spans="1:9" ht="13.2" x14ac:dyDescent="0.3">
      <c r="A16" s="382" t="s">
        <v>459</v>
      </c>
      <c r="B16" s="383"/>
      <c r="C16" s="74">
        <v>388434</v>
      </c>
      <c r="D16" s="74">
        <v>531264</v>
      </c>
      <c r="E16" s="74">
        <v>245478</v>
      </c>
      <c r="F16" s="74">
        <v>0</v>
      </c>
      <c r="G16" s="74">
        <v>0</v>
      </c>
      <c r="H16" s="74">
        <v>0</v>
      </c>
      <c r="I16" s="74">
        <f>SUM($C16:H16)</f>
        <v>1165176</v>
      </c>
    </row>
    <row r="17" spans="1:9" ht="13.2" x14ac:dyDescent="0.3">
      <c r="A17" s="382" t="s">
        <v>479</v>
      </c>
      <c r="B17" s="383"/>
      <c r="C17" s="74">
        <v>0</v>
      </c>
      <c r="D17" s="74">
        <v>10742393</v>
      </c>
      <c r="E17" s="74">
        <v>0</v>
      </c>
      <c r="F17" s="74">
        <v>0</v>
      </c>
      <c r="G17" s="74">
        <v>0</v>
      </c>
      <c r="H17" s="74">
        <v>0</v>
      </c>
      <c r="I17" s="74">
        <f>SUM($C17:H17)</f>
        <v>10742393</v>
      </c>
    </row>
    <row r="18" spans="1:9" ht="33" customHeight="1" x14ac:dyDescent="0.3">
      <c r="A18" s="380" t="s">
        <v>52</v>
      </c>
      <c r="B18" s="381"/>
    </row>
    <row r="19" spans="1:9" ht="13.2" x14ac:dyDescent="0.3">
      <c r="A19" s="384" t="s">
        <v>450</v>
      </c>
      <c r="B19" s="385"/>
      <c r="C19" s="54">
        <v>0</v>
      </c>
      <c r="D19" s="54">
        <v>87465020</v>
      </c>
      <c r="E19" s="54">
        <v>0</v>
      </c>
      <c r="F19" s="54">
        <v>0</v>
      </c>
      <c r="G19" s="54">
        <v>0</v>
      </c>
      <c r="H19" s="54">
        <v>0</v>
      </c>
      <c r="I19" s="54">
        <f>SUM($C19:H19)</f>
        <v>87465020</v>
      </c>
    </row>
    <row r="20" spans="1:9" ht="13.2" x14ac:dyDescent="0.3">
      <c r="A20" s="382" t="s">
        <v>189</v>
      </c>
      <c r="B20" s="383"/>
      <c r="C20" s="74">
        <v>0</v>
      </c>
      <c r="D20" s="74">
        <v>24570167</v>
      </c>
      <c r="E20" s="74">
        <v>0</v>
      </c>
      <c r="F20" s="74">
        <v>0</v>
      </c>
      <c r="G20" s="74">
        <v>0</v>
      </c>
      <c r="H20" s="74">
        <v>0</v>
      </c>
      <c r="I20" s="74">
        <f>SUM($C20:H20)</f>
        <v>24570167</v>
      </c>
    </row>
    <row r="21" spans="1:9" ht="13.2" x14ac:dyDescent="0.3">
      <c r="A21" s="382" t="s">
        <v>459</v>
      </c>
      <c r="B21" s="383"/>
      <c r="C21" s="74">
        <v>0</v>
      </c>
      <c r="D21" s="74">
        <v>17967186</v>
      </c>
      <c r="E21" s="74">
        <v>0</v>
      </c>
      <c r="F21" s="74">
        <v>0</v>
      </c>
      <c r="G21" s="74">
        <v>0</v>
      </c>
      <c r="H21" s="74">
        <v>0</v>
      </c>
      <c r="I21" s="74">
        <f>SUM($C21:H21)</f>
        <v>17967186</v>
      </c>
    </row>
    <row r="22" spans="1:9" ht="13.2" x14ac:dyDescent="0.3">
      <c r="A22" s="382" t="s">
        <v>479</v>
      </c>
      <c r="B22" s="383"/>
      <c r="C22" s="74">
        <v>0</v>
      </c>
      <c r="D22" s="74">
        <v>44927667</v>
      </c>
      <c r="E22" s="74">
        <v>0</v>
      </c>
      <c r="F22" s="74">
        <v>0</v>
      </c>
      <c r="G22" s="74">
        <v>0</v>
      </c>
      <c r="H22" s="74">
        <v>0</v>
      </c>
      <c r="I22" s="74">
        <f>SUM($C22:H22)</f>
        <v>44927667</v>
      </c>
    </row>
    <row r="23" spans="1:9" x14ac:dyDescent="0.3">
      <c r="A23" s="76"/>
      <c r="B23" s="76"/>
      <c r="C23" s="76"/>
      <c r="D23" s="76"/>
      <c r="E23" s="76"/>
      <c r="F23" s="76"/>
      <c r="G23" s="76"/>
      <c r="H23" s="76"/>
      <c r="I23" s="76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338</v>
      </c>
      <c r="J2" s="389" t="s">
        <v>482</v>
      </c>
      <c r="K2" s="291"/>
      <c r="L2" s="291"/>
      <c r="M2" s="291"/>
      <c r="N2" s="291"/>
      <c r="O2" s="291"/>
      <c r="P2" s="52" t="s">
        <v>338</v>
      </c>
    </row>
    <row r="4" spans="1:16" ht="13.2" x14ac:dyDescent="0.3">
      <c r="A4" s="340" t="s">
        <v>337</v>
      </c>
      <c r="B4" s="309"/>
      <c r="C4" s="309"/>
      <c r="D4" s="309"/>
      <c r="E4" s="309"/>
      <c r="F4" s="309"/>
      <c r="G4" s="309"/>
      <c r="H4" s="309"/>
      <c r="I4" s="309"/>
      <c r="J4" s="340" t="s">
        <v>337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7</v>
      </c>
      <c r="I6" s="58">
        <v>8</v>
      </c>
      <c r="J6" s="58" t="s">
        <v>251</v>
      </c>
    </row>
    <row r="7" spans="1:16" ht="20.399999999999999" x14ac:dyDescent="0.3">
      <c r="A7" s="388"/>
      <c r="B7" s="388"/>
      <c r="C7" s="40" t="s">
        <v>249</v>
      </c>
      <c r="D7" s="40" t="s">
        <v>336</v>
      </c>
      <c r="E7" s="40" t="s">
        <v>335</v>
      </c>
      <c r="F7" s="40" t="s">
        <v>334</v>
      </c>
      <c r="G7" s="40" t="s">
        <v>333</v>
      </c>
      <c r="H7" s="40" t="s">
        <v>240</v>
      </c>
      <c r="I7" s="40" t="s">
        <v>273</v>
      </c>
      <c r="J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>
        <f>SUM($C9:I9)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>
        <f>SUM($C10:I10)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>
        <f>SUM($C11:I11)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>
        <f>SUM($C12:I12)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93686795</v>
      </c>
      <c r="D14" s="54">
        <v>0</v>
      </c>
      <c r="E14" s="54">
        <v>174414768</v>
      </c>
      <c r="F14" s="54">
        <v>17330089</v>
      </c>
      <c r="G14" s="54">
        <v>0</v>
      </c>
      <c r="H14" s="54">
        <v>0</v>
      </c>
      <c r="I14" s="54">
        <v>142577877</v>
      </c>
      <c r="J14" s="54">
        <f>SUM($C14:I14)</f>
        <v>428009529</v>
      </c>
    </row>
    <row r="15" spans="1:16" ht="13.2" x14ac:dyDescent="0.3">
      <c r="A15" s="382" t="s">
        <v>189</v>
      </c>
      <c r="B15" s="383"/>
      <c r="C15" s="74">
        <v>70297253</v>
      </c>
      <c r="D15" s="74">
        <v>0</v>
      </c>
      <c r="E15" s="74">
        <v>161065523</v>
      </c>
      <c r="F15" s="74">
        <v>12227002</v>
      </c>
      <c r="G15" s="74">
        <v>0</v>
      </c>
      <c r="H15" s="74">
        <v>0</v>
      </c>
      <c r="I15" s="74">
        <v>118684593</v>
      </c>
      <c r="J15" s="74">
        <f>SUM($C15:I15)</f>
        <v>362274371</v>
      </c>
    </row>
    <row r="16" spans="1:16" ht="13.2" x14ac:dyDescent="0.3">
      <c r="A16" s="382" t="s">
        <v>459</v>
      </c>
      <c r="B16" s="383"/>
      <c r="C16" s="74">
        <v>22581715</v>
      </c>
      <c r="D16" s="74">
        <v>0</v>
      </c>
      <c r="E16" s="74">
        <v>3991910</v>
      </c>
      <c r="F16" s="74">
        <v>0</v>
      </c>
      <c r="G16" s="74">
        <v>0</v>
      </c>
      <c r="H16" s="74">
        <v>0</v>
      </c>
      <c r="I16" s="74">
        <v>16329742</v>
      </c>
      <c r="J16" s="74">
        <f>SUM($C16:I16)</f>
        <v>42903367</v>
      </c>
    </row>
    <row r="17" spans="1:10" ht="13.2" x14ac:dyDescent="0.3">
      <c r="A17" s="382" t="s">
        <v>479</v>
      </c>
      <c r="B17" s="383"/>
      <c r="C17" s="74">
        <v>807827</v>
      </c>
      <c r="D17" s="74">
        <v>0</v>
      </c>
      <c r="E17" s="74">
        <v>9357335</v>
      </c>
      <c r="F17" s="74">
        <v>5103087</v>
      </c>
      <c r="G17" s="74">
        <v>0</v>
      </c>
      <c r="H17" s="74">
        <v>0</v>
      </c>
      <c r="I17" s="74">
        <v>7563542</v>
      </c>
      <c r="J17" s="74">
        <f>SUM($C17:I17)</f>
        <v>22831791</v>
      </c>
    </row>
    <row r="18" spans="1:10" ht="33" customHeight="1" x14ac:dyDescent="0.3">
      <c r="A18" s="380" t="s">
        <v>52</v>
      </c>
      <c r="B18" s="381"/>
    </row>
    <row r="19" spans="1:10" ht="13.2" x14ac:dyDescent="0.3">
      <c r="A19" s="384" t="s">
        <v>450</v>
      </c>
      <c r="B19" s="385"/>
      <c r="C19" s="54">
        <v>52505967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f>SUM($C19:I19)</f>
        <v>52505967</v>
      </c>
    </row>
    <row r="20" spans="1:10" ht="13.2" x14ac:dyDescent="0.3">
      <c r="A20" s="382" t="s">
        <v>189</v>
      </c>
      <c r="B20" s="383"/>
      <c r="C20" s="74">
        <v>52505967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f>SUM($C20:I20)</f>
        <v>52505967</v>
      </c>
    </row>
    <row r="21" spans="1:10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f>SUM($C21:I21)</f>
        <v>0</v>
      </c>
    </row>
    <row r="22" spans="1:10" ht="13.2" x14ac:dyDescent="0.3">
      <c r="A22" s="382" t="s">
        <v>479</v>
      </c>
      <c r="B22" s="383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f>SUM($C22:I22)</f>
        <v>0</v>
      </c>
    </row>
    <row r="23" spans="1:10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329</v>
      </c>
      <c r="J2" s="389" t="s">
        <v>482</v>
      </c>
      <c r="K2" s="291"/>
      <c r="L2" s="291"/>
      <c r="M2" s="291"/>
      <c r="N2" s="291"/>
      <c r="O2" s="291"/>
      <c r="P2" s="52" t="s">
        <v>329</v>
      </c>
    </row>
    <row r="4" spans="1:16" ht="13.2" x14ac:dyDescent="0.3">
      <c r="A4" s="340" t="s">
        <v>328</v>
      </c>
      <c r="B4" s="309"/>
      <c r="C4" s="309"/>
      <c r="D4" s="309"/>
      <c r="E4" s="309"/>
      <c r="F4" s="309"/>
      <c r="G4" s="309"/>
      <c r="H4" s="309"/>
      <c r="I4" s="309"/>
      <c r="J4" s="340" t="s">
        <v>328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8</v>
      </c>
      <c r="J6" s="58" t="s">
        <v>251</v>
      </c>
    </row>
    <row r="7" spans="1:16" ht="30.6" x14ac:dyDescent="0.3">
      <c r="A7" s="388"/>
      <c r="B7" s="388"/>
      <c r="C7" s="40" t="s">
        <v>249</v>
      </c>
      <c r="D7" s="40" t="s">
        <v>327</v>
      </c>
      <c r="E7" s="40" t="s">
        <v>326</v>
      </c>
      <c r="F7" s="40" t="s">
        <v>325</v>
      </c>
      <c r="G7" s="40" t="s">
        <v>324</v>
      </c>
      <c r="H7" s="40" t="s">
        <v>240</v>
      </c>
      <c r="I7" s="40" t="s">
        <v>273</v>
      </c>
      <c r="J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>
        <f>SUM($C9:I9)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>
        <f>SUM($C10:I10)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>
        <f>SUM($C11:I11)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>
        <f>SUM($C12:I12)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0</v>
      </c>
      <c r="D14" s="54">
        <v>122487728</v>
      </c>
      <c r="E14" s="54">
        <v>165404270</v>
      </c>
      <c r="F14" s="54">
        <v>3500000</v>
      </c>
      <c r="G14" s="54">
        <v>0</v>
      </c>
      <c r="H14" s="54">
        <v>0</v>
      </c>
      <c r="I14" s="54">
        <v>0</v>
      </c>
      <c r="J14" s="54">
        <f>SUM($C14:I14)</f>
        <v>291391998</v>
      </c>
    </row>
    <row r="15" spans="1:16" ht="13.2" x14ac:dyDescent="0.3">
      <c r="A15" s="382" t="s">
        <v>189</v>
      </c>
      <c r="B15" s="383"/>
      <c r="C15" s="74">
        <v>0</v>
      </c>
      <c r="D15" s="74">
        <v>110850714</v>
      </c>
      <c r="E15" s="74">
        <v>153506245</v>
      </c>
      <c r="F15" s="74">
        <v>3500000</v>
      </c>
      <c r="G15" s="74">
        <v>0</v>
      </c>
      <c r="H15" s="74">
        <v>0</v>
      </c>
      <c r="I15" s="74">
        <v>0</v>
      </c>
      <c r="J15" s="74">
        <f>SUM($C15:I15)</f>
        <v>267856959</v>
      </c>
    </row>
    <row r="16" spans="1:16" ht="13.2" x14ac:dyDescent="0.3">
      <c r="A16" s="382" t="s">
        <v>459</v>
      </c>
      <c r="B16" s="383"/>
      <c r="C16" s="74">
        <v>0</v>
      </c>
      <c r="D16" s="74">
        <v>9666118</v>
      </c>
      <c r="E16" s="74">
        <v>9559534</v>
      </c>
      <c r="F16" s="74">
        <v>0</v>
      </c>
      <c r="G16" s="74">
        <v>0</v>
      </c>
      <c r="H16" s="74">
        <v>0</v>
      </c>
      <c r="I16" s="74">
        <v>0</v>
      </c>
      <c r="J16" s="74">
        <f>SUM($C16:I16)</f>
        <v>19225652</v>
      </c>
    </row>
    <row r="17" spans="1:10" ht="13.2" x14ac:dyDescent="0.3">
      <c r="A17" s="382" t="s">
        <v>479</v>
      </c>
      <c r="B17" s="383"/>
      <c r="C17" s="74">
        <v>0</v>
      </c>
      <c r="D17" s="74">
        <v>1970896</v>
      </c>
      <c r="E17" s="74">
        <v>2338491</v>
      </c>
      <c r="F17" s="74">
        <v>0</v>
      </c>
      <c r="G17" s="74">
        <v>0</v>
      </c>
      <c r="H17" s="74">
        <v>0</v>
      </c>
      <c r="I17" s="74">
        <v>0</v>
      </c>
      <c r="J17" s="74">
        <f>SUM($C17:I17)</f>
        <v>4309387</v>
      </c>
    </row>
    <row r="18" spans="1:10" ht="33" customHeight="1" x14ac:dyDescent="0.3">
      <c r="A18" s="380" t="s">
        <v>52</v>
      </c>
      <c r="B18" s="381"/>
    </row>
    <row r="19" spans="1:10" ht="13.2" x14ac:dyDescent="0.3">
      <c r="A19" s="384" t="s">
        <v>450</v>
      </c>
      <c r="B19" s="385"/>
      <c r="C19" s="54">
        <v>0</v>
      </c>
      <c r="D19" s="54">
        <v>0</v>
      </c>
      <c r="E19" s="54">
        <v>32362649</v>
      </c>
      <c r="F19" s="54">
        <v>0</v>
      </c>
      <c r="G19" s="54">
        <v>0</v>
      </c>
      <c r="H19" s="54">
        <v>0</v>
      </c>
      <c r="I19" s="54">
        <v>0</v>
      </c>
      <c r="J19" s="54">
        <f>SUM($C19:I19)</f>
        <v>32362649</v>
      </c>
    </row>
    <row r="20" spans="1:10" ht="13.2" x14ac:dyDescent="0.3">
      <c r="A20" s="382" t="s">
        <v>189</v>
      </c>
      <c r="B20" s="383"/>
      <c r="C20" s="74">
        <v>0</v>
      </c>
      <c r="D20" s="74">
        <v>0</v>
      </c>
      <c r="E20" s="74">
        <v>32362649</v>
      </c>
      <c r="F20" s="74">
        <v>0</v>
      </c>
      <c r="G20" s="74">
        <v>0</v>
      </c>
      <c r="H20" s="74">
        <v>0</v>
      </c>
      <c r="I20" s="74">
        <v>0</v>
      </c>
      <c r="J20" s="74">
        <f>SUM($C20:I20)</f>
        <v>32362649</v>
      </c>
    </row>
    <row r="21" spans="1:10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f>SUM($C21:I21)</f>
        <v>0</v>
      </c>
    </row>
    <row r="22" spans="1:10" ht="13.2" x14ac:dyDescent="0.3">
      <c r="A22" s="382" t="s">
        <v>479</v>
      </c>
      <c r="B22" s="383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f>SUM($C22:I22)</f>
        <v>0</v>
      </c>
    </row>
    <row r="23" spans="1:10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</row>
    <row r="2" spans="1:9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319</v>
      </c>
    </row>
    <row r="4" spans="1:9" ht="13.2" x14ac:dyDescent="0.3">
      <c r="A4" s="340" t="s">
        <v>318</v>
      </c>
      <c r="B4" s="309"/>
      <c r="C4" s="309"/>
      <c r="D4" s="309"/>
      <c r="E4" s="309"/>
      <c r="F4" s="309"/>
      <c r="G4" s="309"/>
      <c r="H4" s="309"/>
      <c r="I4" s="309"/>
    </row>
    <row r="6" spans="1:9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20.399999999999999" x14ac:dyDescent="0.3">
      <c r="A7" s="388"/>
      <c r="B7" s="388"/>
      <c r="C7" s="40" t="s">
        <v>249</v>
      </c>
      <c r="D7" s="40" t="s">
        <v>317</v>
      </c>
      <c r="E7" s="40" t="s">
        <v>316</v>
      </c>
      <c r="F7" s="40"/>
      <c r="G7" s="40"/>
      <c r="H7" s="40" t="s">
        <v>273</v>
      </c>
      <c r="I7" s="40" t="s">
        <v>239</v>
      </c>
    </row>
    <row r="8" spans="1:9" ht="33" customHeight="1" x14ac:dyDescent="0.3">
      <c r="A8" s="380" t="s">
        <v>481</v>
      </c>
      <c r="B8" s="381"/>
    </row>
    <row r="9" spans="1:9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>
        <f>SUM($C9:H9)</f>
        <v>0</v>
      </c>
    </row>
    <row r="10" spans="1:9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>
        <f>SUM($C10:H10)</f>
        <v>0</v>
      </c>
    </row>
    <row r="11" spans="1:9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>
        <f>SUM($C11:H11)</f>
        <v>0</v>
      </c>
    </row>
    <row r="12" spans="1:9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>
        <f>SUM($C12:H12)</f>
        <v>0</v>
      </c>
    </row>
    <row r="13" spans="1:9" ht="33" customHeight="1" x14ac:dyDescent="0.3">
      <c r="A13" s="380" t="s">
        <v>480</v>
      </c>
      <c r="B13" s="381"/>
    </row>
    <row r="14" spans="1:9" ht="13.2" x14ac:dyDescent="0.3">
      <c r="A14" s="384" t="s">
        <v>450</v>
      </c>
      <c r="B14" s="385"/>
      <c r="C14" s="54"/>
      <c r="D14" s="54"/>
      <c r="E14" s="54"/>
      <c r="F14" s="54"/>
      <c r="G14" s="54"/>
      <c r="H14" s="54"/>
      <c r="I14" s="54">
        <f>SUM($C14:H14)</f>
        <v>0</v>
      </c>
    </row>
    <row r="15" spans="1:9" ht="13.2" x14ac:dyDescent="0.3">
      <c r="A15" s="382" t="s">
        <v>189</v>
      </c>
      <c r="B15" s="383"/>
      <c r="C15" s="74"/>
      <c r="D15" s="74"/>
      <c r="E15" s="74"/>
      <c r="F15" s="74"/>
      <c r="G15" s="74"/>
      <c r="H15" s="74"/>
      <c r="I15" s="74">
        <f>SUM($C15:H15)</f>
        <v>0</v>
      </c>
    </row>
    <row r="16" spans="1:9" ht="13.2" x14ac:dyDescent="0.3">
      <c r="A16" s="382" t="s">
        <v>459</v>
      </c>
      <c r="B16" s="383"/>
      <c r="C16" s="74"/>
      <c r="D16" s="74"/>
      <c r="E16" s="74"/>
      <c r="F16" s="74"/>
      <c r="G16" s="74"/>
      <c r="H16" s="74"/>
      <c r="I16" s="74">
        <f>SUM($C16:H16)</f>
        <v>0</v>
      </c>
    </row>
    <row r="17" spans="1:9" ht="13.2" x14ac:dyDescent="0.3">
      <c r="A17" s="382" t="s">
        <v>479</v>
      </c>
      <c r="B17" s="383"/>
      <c r="C17" s="74"/>
      <c r="D17" s="74"/>
      <c r="E17" s="74"/>
      <c r="F17" s="74"/>
      <c r="G17" s="74"/>
      <c r="H17" s="74"/>
      <c r="I17" s="74">
        <f>SUM($C17:H17)</f>
        <v>0</v>
      </c>
    </row>
    <row r="18" spans="1:9" ht="33" customHeight="1" x14ac:dyDescent="0.3">
      <c r="A18" s="380" t="s">
        <v>52</v>
      </c>
      <c r="B18" s="381"/>
    </row>
    <row r="19" spans="1:9" ht="13.2" x14ac:dyDescent="0.3">
      <c r="A19" s="384" t="s">
        <v>450</v>
      </c>
      <c r="B19" s="385"/>
      <c r="C19" s="54"/>
      <c r="D19" s="54"/>
      <c r="E19" s="54"/>
      <c r="F19" s="54"/>
      <c r="G19" s="54"/>
      <c r="H19" s="54"/>
      <c r="I19" s="54">
        <f>SUM($C19:H19)</f>
        <v>0</v>
      </c>
    </row>
    <row r="20" spans="1:9" ht="13.2" x14ac:dyDescent="0.3">
      <c r="A20" s="382" t="s">
        <v>189</v>
      </c>
      <c r="B20" s="383"/>
      <c r="C20" s="74"/>
      <c r="D20" s="74"/>
      <c r="E20" s="74"/>
      <c r="F20" s="74"/>
      <c r="G20" s="74"/>
      <c r="H20" s="74"/>
      <c r="I20" s="74">
        <f>SUM($C20:H20)</f>
        <v>0</v>
      </c>
    </row>
    <row r="21" spans="1:9" ht="13.2" x14ac:dyDescent="0.3">
      <c r="A21" s="382" t="s">
        <v>459</v>
      </c>
      <c r="B21" s="383"/>
      <c r="C21" s="74"/>
      <c r="D21" s="74"/>
      <c r="E21" s="74"/>
      <c r="F21" s="74"/>
      <c r="G21" s="74"/>
      <c r="H21" s="74"/>
      <c r="I21" s="74">
        <f>SUM($C21:H21)</f>
        <v>0</v>
      </c>
    </row>
    <row r="22" spans="1:9" ht="13.2" x14ac:dyDescent="0.3">
      <c r="A22" s="382" t="s">
        <v>479</v>
      </c>
      <c r="B22" s="383"/>
      <c r="C22" s="74"/>
      <c r="D22" s="74"/>
      <c r="E22" s="74"/>
      <c r="F22" s="74"/>
      <c r="G22" s="74"/>
      <c r="H22" s="74"/>
      <c r="I22" s="74">
        <f>SUM($C22:H22)</f>
        <v>0</v>
      </c>
    </row>
    <row r="23" spans="1:9" x14ac:dyDescent="0.3">
      <c r="A23" s="76"/>
      <c r="B23" s="76"/>
      <c r="C23" s="76"/>
      <c r="D23" s="76"/>
      <c r="E23" s="76"/>
      <c r="F23" s="76"/>
      <c r="G23" s="76"/>
      <c r="H23" s="76"/>
      <c r="I23" s="76"/>
    </row>
  </sheetData>
  <mergeCells count="19">
    <mergeCell ref="A6:B7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315</v>
      </c>
      <c r="J2" s="389" t="s">
        <v>482</v>
      </c>
      <c r="K2" s="291"/>
      <c r="L2" s="291"/>
      <c r="M2" s="291"/>
      <c r="N2" s="291"/>
      <c r="O2" s="291"/>
      <c r="P2" s="52" t="s">
        <v>315</v>
      </c>
    </row>
    <row r="4" spans="1:16" ht="13.2" x14ac:dyDescent="0.3">
      <c r="A4" s="340" t="s">
        <v>314</v>
      </c>
      <c r="B4" s="309"/>
      <c r="C4" s="309"/>
      <c r="D4" s="309"/>
      <c r="E4" s="309"/>
      <c r="F4" s="309"/>
      <c r="G4" s="309"/>
      <c r="H4" s="309"/>
      <c r="I4" s="309"/>
      <c r="J4" s="340" t="s">
        <v>314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 t="s">
        <v>251</v>
      </c>
    </row>
    <row r="7" spans="1:16" ht="30.6" x14ac:dyDescent="0.3">
      <c r="A7" s="388"/>
      <c r="B7" s="388"/>
      <c r="C7" s="40"/>
      <c r="D7" s="40" t="s">
        <v>313</v>
      </c>
      <c r="E7" s="40" t="s">
        <v>308</v>
      </c>
      <c r="F7" s="40" t="s">
        <v>312</v>
      </c>
      <c r="G7" s="40" t="s">
        <v>311</v>
      </c>
      <c r="H7" s="40" t="s">
        <v>310</v>
      </c>
      <c r="I7" s="40" t="s">
        <v>309</v>
      </c>
      <c r="J7" s="40" t="s">
        <v>240</v>
      </c>
      <c r="K7" s="40" t="s">
        <v>273</v>
      </c>
      <c r="L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>
        <f>SUM($C9:K9)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>
        <f>SUM($C10:K10)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>
        <f>SUM($C11:K11)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>
        <f>SUM($C12:K12)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0</v>
      </c>
      <c r="D14" s="54">
        <v>265864823</v>
      </c>
      <c r="E14" s="54">
        <v>159800381</v>
      </c>
      <c r="F14" s="54">
        <v>34000000</v>
      </c>
      <c r="G14" s="54">
        <v>16583847</v>
      </c>
      <c r="H14" s="54">
        <v>30161822</v>
      </c>
      <c r="I14" s="54">
        <v>0</v>
      </c>
      <c r="J14" s="54">
        <v>0</v>
      </c>
      <c r="K14" s="54">
        <v>0</v>
      </c>
      <c r="L14" s="54">
        <f>SUM($C14:K14)</f>
        <v>506410873</v>
      </c>
    </row>
    <row r="15" spans="1:16" ht="13.2" x14ac:dyDescent="0.3">
      <c r="A15" s="382" t="s">
        <v>189</v>
      </c>
      <c r="B15" s="383"/>
      <c r="C15" s="74">
        <v>0</v>
      </c>
      <c r="D15" s="74">
        <v>201134826</v>
      </c>
      <c r="E15" s="74">
        <v>147562567</v>
      </c>
      <c r="F15" s="74">
        <v>31338732</v>
      </c>
      <c r="G15" s="74">
        <v>10646962</v>
      </c>
      <c r="H15" s="74">
        <v>25812411</v>
      </c>
      <c r="I15" s="74">
        <v>0</v>
      </c>
      <c r="J15" s="74">
        <v>0</v>
      </c>
      <c r="K15" s="74">
        <v>0</v>
      </c>
      <c r="L15" s="74">
        <f>SUM($C15:K15)</f>
        <v>416495498</v>
      </c>
    </row>
    <row r="16" spans="1:16" ht="13.2" x14ac:dyDescent="0.3">
      <c r="A16" s="382" t="s">
        <v>459</v>
      </c>
      <c r="B16" s="383"/>
      <c r="C16" s="74">
        <v>0</v>
      </c>
      <c r="D16" s="74">
        <v>64610797</v>
      </c>
      <c r="E16" s="74">
        <v>12166526</v>
      </c>
      <c r="F16" s="74">
        <v>2661268</v>
      </c>
      <c r="G16" s="74">
        <v>5936885</v>
      </c>
      <c r="H16" s="74">
        <v>4349411</v>
      </c>
      <c r="I16" s="74">
        <v>0</v>
      </c>
      <c r="J16" s="74">
        <v>0</v>
      </c>
      <c r="K16" s="74">
        <v>0</v>
      </c>
      <c r="L16" s="74">
        <f>SUM($C16:K16)</f>
        <v>89724887</v>
      </c>
    </row>
    <row r="17" spans="1:12" ht="13.2" x14ac:dyDescent="0.3">
      <c r="A17" s="382" t="s">
        <v>479</v>
      </c>
      <c r="B17" s="383"/>
      <c r="C17" s="74">
        <v>0</v>
      </c>
      <c r="D17" s="74">
        <v>119200</v>
      </c>
      <c r="E17" s="74">
        <v>71288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f>SUM($C17:K17)</f>
        <v>190488</v>
      </c>
    </row>
    <row r="18" spans="1:12" ht="33" customHeight="1" x14ac:dyDescent="0.3">
      <c r="A18" s="380" t="s">
        <v>52</v>
      </c>
      <c r="B18" s="381"/>
    </row>
    <row r="19" spans="1:12" ht="13.2" x14ac:dyDescent="0.3">
      <c r="A19" s="384" t="s">
        <v>450</v>
      </c>
      <c r="B19" s="385"/>
      <c r="C19" s="54">
        <v>0</v>
      </c>
      <c r="D19" s="54">
        <v>197038185</v>
      </c>
      <c r="E19" s="54">
        <v>67439594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f>SUM($C19:K19)</f>
        <v>264477779</v>
      </c>
    </row>
    <row r="20" spans="1:12" ht="13.2" x14ac:dyDescent="0.3">
      <c r="A20" s="382" t="s">
        <v>189</v>
      </c>
      <c r="B20" s="383"/>
      <c r="C20" s="74">
        <v>0</v>
      </c>
      <c r="D20" s="74">
        <v>199559057</v>
      </c>
      <c r="E20" s="74">
        <v>49419259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f>SUM($C20:K20)</f>
        <v>248978316</v>
      </c>
    </row>
    <row r="21" spans="1:12" ht="13.2" x14ac:dyDescent="0.3">
      <c r="A21" s="382" t="s">
        <v>459</v>
      </c>
      <c r="B21" s="383"/>
      <c r="C21" s="74">
        <v>0</v>
      </c>
      <c r="D21" s="74">
        <v>0</v>
      </c>
      <c r="E21" s="74">
        <v>15283932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f>SUM($C21:K21)</f>
        <v>15283932</v>
      </c>
    </row>
    <row r="22" spans="1:12" ht="13.2" x14ac:dyDescent="0.3">
      <c r="A22" s="382" t="s">
        <v>479</v>
      </c>
      <c r="B22" s="383"/>
      <c r="C22" s="74">
        <v>0</v>
      </c>
      <c r="D22" s="74">
        <v>-2520872</v>
      </c>
      <c r="E22" s="74">
        <v>2736403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f>SUM($C22:K22)</f>
        <v>215531</v>
      </c>
    </row>
    <row r="23" spans="1:12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4" sqref="A4:I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8" ht="13.2" x14ac:dyDescent="0.3">
      <c r="A1" s="297" t="s">
        <v>463</v>
      </c>
      <c r="B1" s="291"/>
      <c r="C1" s="291"/>
      <c r="D1" s="291"/>
      <c r="E1" s="291"/>
      <c r="F1" s="291"/>
      <c r="G1" s="291"/>
      <c r="H1" s="52" t="s">
        <v>455</v>
      </c>
    </row>
    <row r="2" spans="1:8" ht="13.2" x14ac:dyDescent="0.3">
      <c r="A2" s="297" t="s">
        <v>482</v>
      </c>
      <c r="B2" s="291"/>
      <c r="C2" s="291"/>
      <c r="D2" s="291"/>
      <c r="E2" s="291"/>
      <c r="F2" s="291"/>
      <c r="G2" s="291"/>
      <c r="H2" s="52" t="s">
        <v>298</v>
      </c>
    </row>
    <row r="4" spans="1:8" ht="13.2" x14ac:dyDescent="0.3">
      <c r="A4" s="340" t="s">
        <v>297</v>
      </c>
      <c r="B4" s="309"/>
      <c r="C4" s="309"/>
      <c r="D4" s="309"/>
      <c r="E4" s="309"/>
      <c r="F4" s="309"/>
      <c r="G4" s="309"/>
      <c r="H4" s="309"/>
    </row>
    <row r="6" spans="1:8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8</v>
      </c>
      <c r="H6" s="58" t="s">
        <v>251</v>
      </c>
    </row>
    <row r="7" spans="1:8" ht="40.799999999999997" x14ac:dyDescent="0.3">
      <c r="A7" s="388"/>
      <c r="B7" s="388"/>
      <c r="C7" s="40" t="s">
        <v>249</v>
      </c>
      <c r="D7" s="40" t="s">
        <v>296</v>
      </c>
      <c r="E7" s="40" t="s">
        <v>295</v>
      </c>
      <c r="F7" s="40" t="s">
        <v>294</v>
      </c>
      <c r="G7" s="40" t="s">
        <v>273</v>
      </c>
      <c r="H7" s="40" t="s">
        <v>239</v>
      </c>
    </row>
    <row r="8" spans="1:8" ht="33" customHeight="1" x14ac:dyDescent="0.3">
      <c r="A8" s="380" t="s">
        <v>481</v>
      </c>
      <c r="B8" s="381"/>
    </row>
    <row r="9" spans="1:8" ht="13.2" x14ac:dyDescent="0.3">
      <c r="A9" s="384" t="s">
        <v>450</v>
      </c>
      <c r="B9" s="385"/>
      <c r="C9" s="54"/>
      <c r="D9" s="54"/>
      <c r="E9" s="54"/>
      <c r="F9" s="54"/>
      <c r="G9" s="54"/>
      <c r="H9" s="54">
        <f>SUM($C9:G9)</f>
        <v>0</v>
      </c>
    </row>
    <row r="10" spans="1:8" ht="13.2" x14ac:dyDescent="0.3">
      <c r="A10" s="382" t="s">
        <v>189</v>
      </c>
      <c r="B10" s="383"/>
      <c r="C10" s="74"/>
      <c r="D10" s="74"/>
      <c r="E10" s="74"/>
      <c r="F10" s="74"/>
      <c r="G10" s="74"/>
      <c r="H10" s="74">
        <f>SUM($C10:G10)</f>
        <v>0</v>
      </c>
    </row>
    <row r="11" spans="1:8" ht="13.2" x14ac:dyDescent="0.3">
      <c r="A11" s="382" t="s">
        <v>459</v>
      </c>
      <c r="B11" s="383"/>
      <c r="C11" s="74"/>
      <c r="D11" s="74"/>
      <c r="E11" s="74"/>
      <c r="F11" s="74"/>
      <c r="G11" s="74"/>
      <c r="H11" s="74">
        <f>SUM($C11:G11)</f>
        <v>0</v>
      </c>
    </row>
    <row r="12" spans="1:8" ht="13.2" x14ac:dyDescent="0.3">
      <c r="A12" s="382" t="s">
        <v>479</v>
      </c>
      <c r="B12" s="383"/>
      <c r="C12" s="74"/>
      <c r="D12" s="74"/>
      <c r="E12" s="74"/>
      <c r="F12" s="74"/>
      <c r="G12" s="74"/>
      <c r="H12" s="74">
        <f>SUM($C12:G12)</f>
        <v>0</v>
      </c>
    </row>
    <row r="13" spans="1:8" ht="33" customHeight="1" x14ac:dyDescent="0.3">
      <c r="A13" s="380" t="s">
        <v>480</v>
      </c>
      <c r="B13" s="381"/>
    </row>
    <row r="14" spans="1:8" ht="13.2" x14ac:dyDescent="0.3">
      <c r="A14" s="384" t="s">
        <v>450</v>
      </c>
      <c r="B14" s="385"/>
      <c r="C14" s="54">
        <v>65689374</v>
      </c>
      <c r="D14" s="54">
        <v>0</v>
      </c>
      <c r="E14" s="54">
        <v>0</v>
      </c>
      <c r="F14" s="54">
        <v>0</v>
      </c>
      <c r="G14" s="54">
        <v>0</v>
      </c>
      <c r="H14" s="54">
        <f>SUM($C14:G14)</f>
        <v>65689374</v>
      </c>
    </row>
    <row r="15" spans="1:8" ht="13.2" x14ac:dyDescent="0.3">
      <c r="A15" s="382" t="s">
        <v>189</v>
      </c>
      <c r="B15" s="383"/>
      <c r="C15" s="74">
        <v>50970202</v>
      </c>
      <c r="D15" s="74">
        <v>0</v>
      </c>
      <c r="E15" s="74">
        <v>0</v>
      </c>
      <c r="F15" s="74">
        <v>0</v>
      </c>
      <c r="G15" s="74">
        <v>0</v>
      </c>
      <c r="H15" s="74">
        <f>SUM($C15:G15)</f>
        <v>50970202</v>
      </c>
    </row>
    <row r="16" spans="1:8" ht="13.2" x14ac:dyDescent="0.3">
      <c r="A16" s="382" t="s">
        <v>459</v>
      </c>
      <c r="B16" s="383"/>
      <c r="C16" s="74">
        <v>13005442</v>
      </c>
      <c r="D16" s="74">
        <v>0</v>
      </c>
      <c r="E16" s="74">
        <v>0</v>
      </c>
      <c r="F16" s="74">
        <v>0</v>
      </c>
      <c r="G16" s="74">
        <v>0</v>
      </c>
      <c r="H16" s="74">
        <f>SUM($C16:G16)</f>
        <v>13005442</v>
      </c>
    </row>
    <row r="17" spans="1:8" ht="13.2" x14ac:dyDescent="0.3">
      <c r="A17" s="382" t="s">
        <v>479</v>
      </c>
      <c r="B17" s="383"/>
      <c r="C17" s="74">
        <v>1713730</v>
      </c>
      <c r="D17" s="74">
        <v>0</v>
      </c>
      <c r="E17" s="74">
        <v>0</v>
      </c>
      <c r="F17" s="74">
        <v>0</v>
      </c>
      <c r="G17" s="74">
        <v>0</v>
      </c>
      <c r="H17" s="74">
        <f>SUM($C17:G17)</f>
        <v>1713730</v>
      </c>
    </row>
    <row r="18" spans="1:8" ht="33" customHeight="1" x14ac:dyDescent="0.3">
      <c r="A18" s="380" t="s">
        <v>52</v>
      </c>
      <c r="B18" s="381"/>
    </row>
    <row r="19" spans="1:8" ht="13.2" x14ac:dyDescent="0.3">
      <c r="A19" s="384" t="s">
        <v>450</v>
      </c>
      <c r="B19" s="385"/>
      <c r="C19" s="54">
        <v>9546540</v>
      </c>
      <c r="D19" s="54">
        <v>0</v>
      </c>
      <c r="E19" s="54">
        <v>0</v>
      </c>
      <c r="F19" s="54">
        <v>0</v>
      </c>
      <c r="G19" s="54">
        <v>0</v>
      </c>
      <c r="H19" s="54">
        <f>SUM($C19:G19)</f>
        <v>9546540</v>
      </c>
    </row>
    <row r="20" spans="1:8" ht="13.2" x14ac:dyDescent="0.3">
      <c r="A20" s="382" t="s">
        <v>189</v>
      </c>
      <c r="B20" s="383"/>
      <c r="C20" s="74">
        <v>9546540</v>
      </c>
      <c r="D20" s="74">
        <v>0</v>
      </c>
      <c r="E20" s="74">
        <v>0</v>
      </c>
      <c r="F20" s="74">
        <v>0</v>
      </c>
      <c r="G20" s="74">
        <v>0</v>
      </c>
      <c r="H20" s="74">
        <f>SUM($C20:G20)</f>
        <v>9546540</v>
      </c>
    </row>
    <row r="21" spans="1:8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f>SUM($C21:G21)</f>
        <v>0</v>
      </c>
    </row>
    <row r="22" spans="1:8" ht="13.2" x14ac:dyDescent="0.3">
      <c r="A22" s="382" t="s">
        <v>479</v>
      </c>
      <c r="B22" s="383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f>SUM($C22:G22)</f>
        <v>0</v>
      </c>
    </row>
    <row r="23" spans="1:8" x14ac:dyDescent="0.3">
      <c r="A23" s="76"/>
      <c r="B23" s="76"/>
      <c r="C23" s="76"/>
      <c r="D23" s="76"/>
      <c r="E23" s="76"/>
      <c r="F23" s="76"/>
      <c r="G23" s="76"/>
      <c r="H23" s="76"/>
    </row>
  </sheetData>
  <mergeCells count="19">
    <mergeCell ref="A6:B7"/>
    <mergeCell ref="A1:G1"/>
    <mergeCell ref="A2:G2"/>
    <mergeCell ref="A4:H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293</v>
      </c>
      <c r="J2" s="389" t="s">
        <v>482</v>
      </c>
      <c r="K2" s="291"/>
      <c r="L2" s="291"/>
      <c r="M2" s="291"/>
      <c r="N2" s="291"/>
      <c r="O2" s="291"/>
      <c r="P2" s="52" t="s">
        <v>293</v>
      </c>
    </row>
    <row r="4" spans="1:16" ht="13.2" x14ac:dyDescent="0.3">
      <c r="A4" s="340" t="s">
        <v>292</v>
      </c>
      <c r="B4" s="309"/>
      <c r="C4" s="309"/>
      <c r="D4" s="309"/>
      <c r="E4" s="309"/>
      <c r="F4" s="309"/>
      <c r="G4" s="309"/>
      <c r="H4" s="309"/>
      <c r="I4" s="309"/>
      <c r="J4" s="340" t="s">
        <v>292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388"/>
      <c r="B7" s="388"/>
      <c r="C7" s="40" t="s">
        <v>249</v>
      </c>
      <c r="D7" s="40" t="s">
        <v>291</v>
      </c>
      <c r="E7" s="40" t="s">
        <v>290</v>
      </c>
      <c r="F7" s="40" t="s">
        <v>289</v>
      </c>
      <c r="G7" s="40" t="s">
        <v>288</v>
      </c>
      <c r="H7" s="40" t="s">
        <v>287</v>
      </c>
      <c r="I7" s="40" t="s">
        <v>286</v>
      </c>
      <c r="J7" s="40" t="s">
        <v>285</v>
      </c>
      <c r="K7" s="40" t="s">
        <v>273</v>
      </c>
      <c r="L7" s="40" t="s">
        <v>240</v>
      </c>
      <c r="M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f>SUM($C9:L9)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>
        <f>SUM($C10:L10)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>
        <f>SUM($C11:L11)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>
        <f>SUM($C12:L12)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103144418</v>
      </c>
      <c r="D14" s="54">
        <v>65980578</v>
      </c>
      <c r="E14" s="54">
        <v>4035295</v>
      </c>
      <c r="F14" s="54">
        <v>7792736</v>
      </c>
      <c r="G14" s="54">
        <v>5710044</v>
      </c>
      <c r="H14" s="54">
        <v>0</v>
      </c>
      <c r="I14" s="54">
        <v>0</v>
      </c>
      <c r="J14" s="54">
        <v>5266378</v>
      </c>
      <c r="K14" s="54">
        <v>2417719</v>
      </c>
      <c r="L14" s="54">
        <v>0</v>
      </c>
      <c r="M14" s="54">
        <f>SUM($C14:L14)</f>
        <v>194347168</v>
      </c>
    </row>
    <row r="15" spans="1:16" ht="13.2" x14ac:dyDescent="0.3">
      <c r="A15" s="382" t="s">
        <v>189</v>
      </c>
      <c r="B15" s="383"/>
      <c r="C15" s="74">
        <v>92476558</v>
      </c>
      <c r="D15" s="74">
        <v>26610773</v>
      </c>
      <c r="E15" s="74">
        <v>3233580</v>
      </c>
      <c r="F15" s="74">
        <v>1893590</v>
      </c>
      <c r="G15" s="74">
        <v>298467</v>
      </c>
      <c r="H15" s="74">
        <v>0</v>
      </c>
      <c r="I15" s="74">
        <v>0</v>
      </c>
      <c r="J15" s="74">
        <v>4534482</v>
      </c>
      <c r="K15" s="74">
        <v>1016996</v>
      </c>
      <c r="L15" s="74">
        <v>0</v>
      </c>
      <c r="M15" s="74">
        <f>SUM($C15:L15)</f>
        <v>130064446</v>
      </c>
    </row>
    <row r="16" spans="1:16" ht="13.2" x14ac:dyDescent="0.3">
      <c r="A16" s="382" t="s">
        <v>459</v>
      </c>
      <c r="B16" s="383"/>
      <c r="C16" s="74">
        <v>8474926</v>
      </c>
      <c r="D16" s="74">
        <v>37466311</v>
      </c>
      <c r="E16" s="74">
        <v>801715</v>
      </c>
      <c r="F16" s="74">
        <v>5896123</v>
      </c>
      <c r="G16" s="74">
        <v>5352930</v>
      </c>
      <c r="H16" s="74">
        <v>0</v>
      </c>
      <c r="I16" s="74">
        <v>0</v>
      </c>
      <c r="J16" s="74">
        <v>633458</v>
      </c>
      <c r="K16" s="74">
        <v>1378406</v>
      </c>
      <c r="L16" s="74">
        <v>0</v>
      </c>
      <c r="M16" s="74">
        <f>SUM($C16:L16)</f>
        <v>60003869</v>
      </c>
    </row>
    <row r="17" spans="1:13" ht="13.2" x14ac:dyDescent="0.3">
      <c r="A17" s="382" t="s">
        <v>479</v>
      </c>
      <c r="B17" s="383"/>
      <c r="C17" s="74">
        <v>2192934</v>
      </c>
      <c r="D17" s="74">
        <v>1903494</v>
      </c>
      <c r="E17" s="74">
        <v>0</v>
      </c>
      <c r="F17" s="74">
        <v>3023</v>
      </c>
      <c r="G17" s="74">
        <v>58647</v>
      </c>
      <c r="H17" s="74">
        <v>0</v>
      </c>
      <c r="I17" s="74">
        <v>0</v>
      </c>
      <c r="J17" s="74">
        <v>98438</v>
      </c>
      <c r="K17" s="74">
        <v>22317</v>
      </c>
      <c r="L17" s="74">
        <v>0</v>
      </c>
      <c r="M17" s="74">
        <f>SUM($C17:L17)</f>
        <v>4278853</v>
      </c>
    </row>
    <row r="18" spans="1:13" ht="33" customHeight="1" x14ac:dyDescent="0.3">
      <c r="A18" s="380" t="s">
        <v>52</v>
      </c>
      <c r="B18" s="381"/>
    </row>
    <row r="19" spans="1:13" ht="13.2" x14ac:dyDescent="0.3">
      <c r="A19" s="384" t="s">
        <v>450</v>
      </c>
      <c r="B19" s="385"/>
      <c r="C19" s="54">
        <v>59100</v>
      </c>
      <c r="D19" s="54">
        <v>9139605</v>
      </c>
      <c r="E19" s="54">
        <v>3078915</v>
      </c>
      <c r="F19" s="54">
        <v>1500000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f>SUM($C19:L19)</f>
        <v>13777620</v>
      </c>
    </row>
    <row r="20" spans="1:13" ht="13.2" x14ac:dyDescent="0.3">
      <c r="A20" s="382" t="s">
        <v>189</v>
      </c>
      <c r="B20" s="383"/>
      <c r="C20" s="74">
        <v>643350</v>
      </c>
      <c r="D20" s="74">
        <v>15243818</v>
      </c>
      <c r="E20" s="74">
        <v>3455010</v>
      </c>
      <c r="F20" s="74">
        <v>1692850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>SUM($C20:L20)</f>
        <v>21035028</v>
      </c>
    </row>
    <row r="21" spans="1:13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>SUM($C21:L21)</f>
        <v>0</v>
      </c>
    </row>
    <row r="22" spans="1:13" ht="13.2" x14ac:dyDescent="0.3">
      <c r="A22" s="382" t="s">
        <v>479</v>
      </c>
      <c r="B22" s="383"/>
      <c r="C22" s="74">
        <v>-584250</v>
      </c>
      <c r="D22" s="74">
        <v>-6104213</v>
      </c>
      <c r="E22" s="74">
        <v>-376095</v>
      </c>
      <c r="F22" s="74">
        <v>-192850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f>SUM($C22:L22)</f>
        <v>-7257408</v>
      </c>
    </row>
    <row r="23" spans="1:13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280</v>
      </c>
      <c r="J2" s="389" t="s">
        <v>482</v>
      </c>
      <c r="K2" s="291"/>
      <c r="L2" s="291"/>
      <c r="M2" s="291"/>
      <c r="N2" s="291"/>
      <c r="O2" s="291"/>
      <c r="P2" s="52" t="s">
        <v>280</v>
      </c>
    </row>
    <row r="4" spans="1:16" ht="13.2" x14ac:dyDescent="0.3">
      <c r="A4" s="340" t="s">
        <v>279</v>
      </c>
      <c r="B4" s="309"/>
      <c r="C4" s="309"/>
      <c r="D4" s="309"/>
      <c r="E4" s="309"/>
      <c r="F4" s="309"/>
      <c r="G4" s="309"/>
      <c r="H4" s="309"/>
      <c r="I4" s="309"/>
      <c r="J4" s="340" t="s">
        <v>279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8</v>
      </c>
      <c r="K6" s="58" t="s">
        <v>251</v>
      </c>
    </row>
    <row r="7" spans="1:16" ht="40.799999999999997" x14ac:dyDescent="0.3">
      <c r="A7" s="388"/>
      <c r="B7" s="388"/>
      <c r="C7" s="40" t="s">
        <v>249</v>
      </c>
      <c r="D7" s="40" t="s">
        <v>278</v>
      </c>
      <c r="E7" s="40" t="s">
        <v>277</v>
      </c>
      <c r="F7" s="40" t="s">
        <v>276</v>
      </c>
      <c r="G7" s="40" t="s">
        <v>275</v>
      </c>
      <c r="H7" s="40" t="s">
        <v>274</v>
      </c>
      <c r="I7" s="40" t="s">
        <v>240</v>
      </c>
      <c r="J7" s="40" t="s">
        <v>273</v>
      </c>
      <c r="K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>
        <f>SUM($C9:J9)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>
        <f>SUM($C10:J10)</f>
        <v>0</v>
      </c>
    </row>
    <row r="11" spans="1:16" ht="13.2" x14ac:dyDescent="0.3">
      <c r="A11" s="382" t="s">
        <v>483</v>
      </c>
      <c r="B11" s="383"/>
      <c r="C11" s="74"/>
      <c r="D11" s="74"/>
      <c r="E11" s="74"/>
      <c r="F11" s="74"/>
      <c r="G11" s="74"/>
      <c r="H11" s="74"/>
      <c r="I11" s="74"/>
      <c r="J11" s="74"/>
      <c r="K11" s="74">
        <f>SUM($C11:J11)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>
        <f>SUM($C12:J12)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408552735</v>
      </c>
      <c r="D14" s="54">
        <v>13658125</v>
      </c>
      <c r="E14" s="54">
        <v>698920609</v>
      </c>
      <c r="F14" s="54">
        <v>9558395</v>
      </c>
      <c r="G14" s="54">
        <v>0</v>
      </c>
      <c r="H14" s="54">
        <v>0</v>
      </c>
      <c r="I14" s="54">
        <v>0</v>
      </c>
      <c r="J14" s="54">
        <v>0</v>
      </c>
      <c r="K14" s="54">
        <f>SUM($C14:J14)</f>
        <v>1130689864</v>
      </c>
    </row>
    <row r="15" spans="1:16" ht="13.2" x14ac:dyDescent="0.3">
      <c r="A15" s="382" t="s">
        <v>189</v>
      </c>
      <c r="B15" s="383"/>
      <c r="C15" s="74">
        <v>382492481</v>
      </c>
      <c r="D15" s="74">
        <v>13183364</v>
      </c>
      <c r="E15" s="74">
        <v>565992051</v>
      </c>
      <c r="F15" s="74">
        <v>6507732</v>
      </c>
      <c r="G15" s="74">
        <v>0</v>
      </c>
      <c r="H15" s="74">
        <v>0</v>
      </c>
      <c r="I15" s="74">
        <v>0</v>
      </c>
      <c r="J15" s="74">
        <v>0</v>
      </c>
      <c r="K15" s="74">
        <f>SUM($C15:J15)</f>
        <v>968175628</v>
      </c>
    </row>
    <row r="16" spans="1:16" ht="13.2" x14ac:dyDescent="0.3">
      <c r="A16" s="382" t="s">
        <v>459</v>
      </c>
      <c r="B16" s="383"/>
      <c r="C16" s="74">
        <v>22729283</v>
      </c>
      <c r="D16" s="74">
        <v>97861</v>
      </c>
      <c r="E16" s="74">
        <v>132729075</v>
      </c>
      <c r="F16" s="74">
        <v>3050663</v>
      </c>
      <c r="G16" s="74">
        <v>0</v>
      </c>
      <c r="H16" s="74">
        <v>0</v>
      </c>
      <c r="I16" s="74">
        <v>0</v>
      </c>
      <c r="J16" s="74">
        <v>0</v>
      </c>
      <c r="K16" s="74">
        <f>SUM($C16:J16)</f>
        <v>158606882</v>
      </c>
    </row>
    <row r="17" spans="1:11" ht="13.2" x14ac:dyDescent="0.3">
      <c r="A17" s="382" t="s">
        <v>479</v>
      </c>
      <c r="B17" s="383"/>
      <c r="C17" s="74">
        <v>3330971</v>
      </c>
      <c r="D17" s="74">
        <v>376900</v>
      </c>
      <c r="E17" s="74">
        <v>199483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f>SUM($C17:J17)</f>
        <v>3907354</v>
      </c>
    </row>
    <row r="18" spans="1:11" ht="33" customHeight="1" x14ac:dyDescent="0.3">
      <c r="A18" s="380" t="s">
        <v>52</v>
      </c>
      <c r="B18" s="381"/>
    </row>
    <row r="19" spans="1:11" ht="13.2" x14ac:dyDescent="0.3">
      <c r="A19" s="384" t="s">
        <v>450</v>
      </c>
      <c r="B19" s="385"/>
      <c r="C19" s="54">
        <v>9361300</v>
      </c>
      <c r="D19" s="54">
        <v>0</v>
      </c>
      <c r="E19" s="54">
        <v>355250597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f>SUM($C19:J19)</f>
        <v>364611897</v>
      </c>
    </row>
    <row r="20" spans="1:11" ht="13.2" x14ac:dyDescent="0.3">
      <c r="A20" s="382" t="s">
        <v>189</v>
      </c>
      <c r="B20" s="383"/>
      <c r="C20" s="74">
        <v>11568300</v>
      </c>
      <c r="D20" s="74">
        <v>0</v>
      </c>
      <c r="E20" s="74">
        <v>355250597</v>
      </c>
      <c r="F20" s="74">
        <v>1868872</v>
      </c>
      <c r="G20" s="74">
        <v>0</v>
      </c>
      <c r="H20" s="74">
        <v>0</v>
      </c>
      <c r="I20" s="74">
        <v>0</v>
      </c>
      <c r="J20" s="74">
        <v>0</v>
      </c>
      <c r="K20" s="74">
        <f>SUM($C20:J20)</f>
        <v>368687769</v>
      </c>
    </row>
    <row r="21" spans="1:11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f>SUM($C21:J21)</f>
        <v>0</v>
      </c>
    </row>
    <row r="22" spans="1:11" ht="13.2" x14ac:dyDescent="0.3">
      <c r="A22" s="382" t="s">
        <v>479</v>
      </c>
      <c r="B22" s="383"/>
      <c r="C22" s="74">
        <v>-2207000</v>
      </c>
      <c r="D22" s="74">
        <v>0</v>
      </c>
      <c r="E22" s="74">
        <v>0</v>
      </c>
      <c r="F22" s="74">
        <v>-1868872</v>
      </c>
      <c r="G22" s="74">
        <v>0</v>
      </c>
      <c r="H22" s="74">
        <v>0</v>
      </c>
      <c r="I22" s="74">
        <v>0</v>
      </c>
      <c r="J22" s="74">
        <v>0</v>
      </c>
      <c r="K22" s="74">
        <f>SUM($C22:J22)</f>
        <v>-4075872</v>
      </c>
    </row>
    <row r="23" spans="1:11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463</v>
      </c>
      <c r="B1" s="291"/>
      <c r="C1" s="291"/>
      <c r="D1" s="291"/>
      <c r="E1" s="291"/>
      <c r="F1" s="291"/>
      <c r="G1" s="291"/>
      <c r="H1" s="291"/>
      <c r="I1" s="52" t="s">
        <v>455</v>
      </c>
      <c r="J1" s="389" t="s">
        <v>463</v>
      </c>
      <c r="K1" s="291"/>
      <c r="L1" s="291"/>
      <c r="M1" s="291"/>
      <c r="N1" s="291"/>
      <c r="O1" s="291"/>
      <c r="P1" s="52" t="s">
        <v>455</v>
      </c>
    </row>
    <row r="2" spans="1:16" ht="13.2" x14ac:dyDescent="0.3">
      <c r="A2" s="297" t="s">
        <v>482</v>
      </c>
      <c r="B2" s="291"/>
      <c r="C2" s="291"/>
      <c r="D2" s="291"/>
      <c r="E2" s="291"/>
      <c r="F2" s="291"/>
      <c r="G2" s="291"/>
      <c r="H2" s="291"/>
      <c r="I2" s="52" t="s">
        <v>255</v>
      </c>
      <c r="J2" s="389" t="s">
        <v>482</v>
      </c>
      <c r="K2" s="291"/>
      <c r="L2" s="291"/>
      <c r="M2" s="291"/>
      <c r="N2" s="291"/>
      <c r="O2" s="291"/>
      <c r="P2" s="52" t="s">
        <v>255</v>
      </c>
    </row>
    <row r="4" spans="1:16" ht="13.2" x14ac:dyDescent="0.3">
      <c r="A4" s="340" t="s">
        <v>253</v>
      </c>
      <c r="B4" s="309"/>
      <c r="C4" s="309"/>
      <c r="D4" s="309"/>
      <c r="E4" s="309"/>
      <c r="F4" s="309"/>
      <c r="G4" s="309"/>
      <c r="H4" s="309"/>
      <c r="I4" s="309"/>
      <c r="J4" s="340" t="s">
        <v>253</v>
      </c>
      <c r="K4" s="309"/>
      <c r="L4" s="309"/>
      <c r="M4" s="309"/>
      <c r="N4" s="309"/>
      <c r="O4" s="309"/>
      <c r="P4" s="309"/>
    </row>
    <row r="6" spans="1:16" x14ac:dyDescent="0.3">
      <c r="A6" s="386" t="s">
        <v>18</v>
      </c>
      <c r="B6" s="387"/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388"/>
      <c r="B7" s="388"/>
      <c r="C7" s="40" t="s">
        <v>249</v>
      </c>
      <c r="D7" s="40" t="s">
        <v>248</v>
      </c>
      <c r="E7" s="40" t="s">
        <v>247</v>
      </c>
      <c r="F7" s="40" t="s">
        <v>246</v>
      </c>
      <c r="G7" s="40" t="s">
        <v>245</v>
      </c>
      <c r="H7" s="40" t="s">
        <v>244</v>
      </c>
      <c r="I7" s="40" t="s">
        <v>243</v>
      </c>
      <c r="J7" s="40" t="s">
        <v>242</v>
      </c>
      <c r="K7" s="40" t="s">
        <v>241</v>
      </c>
      <c r="L7" s="40" t="s">
        <v>240</v>
      </c>
      <c r="M7" s="40" t="s">
        <v>239</v>
      </c>
    </row>
    <row r="8" spans="1:16" ht="33" customHeight="1" x14ac:dyDescent="0.3">
      <c r="A8" s="380" t="s">
        <v>481</v>
      </c>
      <c r="B8" s="381"/>
    </row>
    <row r="9" spans="1:16" ht="13.2" x14ac:dyDescent="0.3">
      <c r="A9" s="384" t="s">
        <v>450</v>
      </c>
      <c r="B9" s="385"/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f>SUM($C9:L9)</f>
        <v>0</v>
      </c>
    </row>
    <row r="10" spans="1:16" ht="13.2" x14ac:dyDescent="0.3">
      <c r="A10" s="382" t="s">
        <v>189</v>
      </c>
      <c r="B10" s="38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>
        <f>SUM($C10:L10)</f>
        <v>0</v>
      </c>
    </row>
    <row r="11" spans="1:16" ht="13.2" x14ac:dyDescent="0.3">
      <c r="A11" s="382" t="s">
        <v>459</v>
      </c>
      <c r="B11" s="38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>
        <f>SUM($C11:L11)</f>
        <v>0</v>
      </c>
    </row>
    <row r="12" spans="1:16" ht="13.2" x14ac:dyDescent="0.3">
      <c r="A12" s="382" t="s">
        <v>479</v>
      </c>
      <c r="B12" s="38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>
        <f>SUM($C12:L12)</f>
        <v>0</v>
      </c>
    </row>
    <row r="13" spans="1:16" ht="33" customHeight="1" x14ac:dyDescent="0.3">
      <c r="A13" s="380" t="s">
        <v>480</v>
      </c>
      <c r="B13" s="381"/>
    </row>
    <row r="14" spans="1:16" ht="13.2" x14ac:dyDescent="0.3">
      <c r="A14" s="384" t="s">
        <v>450</v>
      </c>
      <c r="B14" s="385"/>
      <c r="C14" s="54">
        <v>151986888</v>
      </c>
      <c r="D14" s="54">
        <v>94629309</v>
      </c>
      <c r="E14" s="54">
        <v>107299768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50576925</v>
      </c>
      <c r="L14" s="54">
        <v>0</v>
      </c>
      <c r="M14" s="54">
        <f>SUM($C14:L14)</f>
        <v>404492890</v>
      </c>
    </row>
    <row r="15" spans="1:16" ht="13.2" x14ac:dyDescent="0.3">
      <c r="A15" s="382" t="s">
        <v>189</v>
      </c>
      <c r="B15" s="383"/>
      <c r="C15" s="74">
        <v>99063936</v>
      </c>
      <c r="D15" s="74">
        <v>68896545</v>
      </c>
      <c r="E15" s="74">
        <v>100705720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50530176</v>
      </c>
      <c r="L15" s="74">
        <v>0</v>
      </c>
      <c r="M15" s="74">
        <f>SUM($C15:L15)</f>
        <v>319196377</v>
      </c>
    </row>
    <row r="16" spans="1:16" ht="13.2" x14ac:dyDescent="0.3">
      <c r="A16" s="382" t="s">
        <v>459</v>
      </c>
      <c r="B16" s="383"/>
      <c r="C16" s="74">
        <v>51897987</v>
      </c>
      <c r="D16" s="74">
        <v>25403073</v>
      </c>
      <c r="E16" s="74">
        <v>4558953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>SUM($C16:L16)</f>
        <v>81860013</v>
      </c>
    </row>
    <row r="17" spans="1:13" ht="13.2" x14ac:dyDescent="0.3">
      <c r="A17" s="382" t="s">
        <v>479</v>
      </c>
      <c r="B17" s="383"/>
      <c r="C17" s="74">
        <v>1024965</v>
      </c>
      <c r="D17" s="74">
        <v>329691</v>
      </c>
      <c r="E17" s="74">
        <v>2035095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46749</v>
      </c>
      <c r="L17" s="74">
        <v>0</v>
      </c>
      <c r="M17" s="74">
        <f>SUM($C17:L17)</f>
        <v>3436500</v>
      </c>
    </row>
    <row r="18" spans="1:13" ht="33" customHeight="1" x14ac:dyDescent="0.3">
      <c r="A18" s="380" t="s">
        <v>52</v>
      </c>
      <c r="B18" s="381"/>
    </row>
    <row r="19" spans="1:13" ht="13.2" x14ac:dyDescent="0.3">
      <c r="A19" s="384" t="s">
        <v>450</v>
      </c>
      <c r="B19" s="385"/>
      <c r="C19" s="54">
        <v>33412888</v>
      </c>
      <c r="D19" s="54">
        <v>15477327</v>
      </c>
      <c r="E19" s="54">
        <v>450000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f>SUM($C19:L19)</f>
        <v>49340215</v>
      </c>
    </row>
    <row r="20" spans="1:13" ht="13.2" x14ac:dyDescent="0.3">
      <c r="A20" s="382" t="s">
        <v>189</v>
      </c>
      <c r="B20" s="383"/>
      <c r="C20" s="74">
        <v>33412887</v>
      </c>
      <c r="D20" s="74">
        <v>19331742</v>
      </c>
      <c r="E20" s="74">
        <v>506000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>SUM($C20:L20)</f>
        <v>53250629</v>
      </c>
    </row>
    <row r="21" spans="1:13" ht="13.2" x14ac:dyDescent="0.3">
      <c r="A21" s="382" t="s">
        <v>459</v>
      </c>
      <c r="B21" s="383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>SUM($C21:L21)</f>
        <v>0</v>
      </c>
    </row>
    <row r="22" spans="1:13" ht="13.2" x14ac:dyDescent="0.3">
      <c r="A22" s="382" t="s">
        <v>479</v>
      </c>
      <c r="B22" s="383"/>
      <c r="C22" s="74">
        <v>1</v>
      </c>
      <c r="D22" s="74">
        <v>-3854415</v>
      </c>
      <c r="E22" s="74">
        <v>-56000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f>SUM($C22:L22)</f>
        <v>-3910414</v>
      </c>
    </row>
    <row r="23" spans="1:13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</sheetData>
  <mergeCells count="22">
    <mergeCell ref="A6:B7"/>
    <mergeCell ref="J1:O1"/>
    <mergeCell ref="J2:O2"/>
    <mergeCell ref="J4:P4"/>
    <mergeCell ref="A1:H1"/>
    <mergeCell ref="A2:H2"/>
    <mergeCell ref="A4:I4"/>
    <mergeCell ref="A12:B12"/>
    <mergeCell ref="A11:B11"/>
    <mergeCell ref="A10:B10"/>
    <mergeCell ref="A9:B9"/>
    <mergeCell ref="A8:B8"/>
    <mergeCell ref="A17:B17"/>
    <mergeCell ref="A16:B16"/>
    <mergeCell ref="A15:B15"/>
    <mergeCell ref="A14:B14"/>
    <mergeCell ref="A13:B13"/>
    <mergeCell ref="A22:B22"/>
    <mergeCell ref="A21:B21"/>
    <mergeCell ref="A20:B20"/>
    <mergeCell ref="A19:B19"/>
    <mergeCell ref="A18:B1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A37" sqref="A37:F37"/>
    </sheetView>
  </sheetViews>
  <sheetFormatPr baseColWidth="10" defaultColWidth="11.44140625" defaultRowHeight="10.199999999999999" x14ac:dyDescent="0.3"/>
  <cols>
    <col min="1" max="1" width="5.88671875" style="47" bestFit="1" customWidth="1"/>
    <col min="2" max="2" width="45.6640625" style="47" customWidth="1"/>
    <col min="3" max="3" width="12.109375" style="47" bestFit="1" customWidth="1"/>
    <col min="4" max="4" width="10.88671875" style="47" bestFit="1" customWidth="1"/>
    <col min="5" max="5" width="18.33203125" style="47" bestFit="1" customWidth="1"/>
    <col min="6" max="6" width="14.6640625" style="47" bestFit="1" customWidth="1"/>
    <col min="7" max="16384" width="11.44140625" style="47"/>
  </cols>
  <sheetData>
    <row r="1" spans="1:6" ht="13.2" x14ac:dyDescent="0.3">
      <c r="A1" s="290" t="s">
        <v>845</v>
      </c>
      <c r="B1" s="291"/>
      <c r="C1" s="291"/>
      <c r="D1" s="291"/>
      <c r="E1" s="291"/>
      <c r="F1" s="52" t="s">
        <v>844</v>
      </c>
    </row>
    <row r="2" spans="1:6" ht="13.2" x14ac:dyDescent="0.3">
      <c r="A2" s="290" t="s">
        <v>863</v>
      </c>
      <c r="B2" s="291"/>
      <c r="C2" s="291"/>
      <c r="D2" s="291"/>
      <c r="E2" s="291"/>
      <c r="F2" s="52">
        <v>2</v>
      </c>
    </row>
    <row r="3" spans="1:6" x14ac:dyDescent="0.3">
      <c r="A3" s="48"/>
      <c r="B3" s="48"/>
      <c r="C3" s="48"/>
      <c r="D3" s="48"/>
      <c r="E3" s="48"/>
      <c r="F3" s="48"/>
    </row>
    <row r="4" spans="1:6" x14ac:dyDescent="0.3">
      <c r="A4" s="48"/>
      <c r="B4" s="48"/>
      <c r="C4" s="48"/>
      <c r="D4" s="48"/>
      <c r="E4" s="48"/>
      <c r="F4" s="48"/>
    </row>
    <row r="5" spans="1:6" x14ac:dyDescent="0.3">
      <c r="A5" s="48"/>
      <c r="B5" s="48"/>
      <c r="C5" s="79" t="s">
        <v>862</v>
      </c>
      <c r="D5" s="79" t="s">
        <v>861</v>
      </c>
      <c r="E5" s="79" t="s">
        <v>860</v>
      </c>
      <c r="F5" s="79" t="s">
        <v>859</v>
      </c>
    </row>
    <row r="6" spans="1:6" x14ac:dyDescent="0.3">
      <c r="A6" s="48"/>
      <c r="B6" s="48"/>
      <c r="C6" s="78"/>
      <c r="D6" s="78"/>
      <c r="E6" s="78" t="s">
        <v>858</v>
      </c>
      <c r="F6" s="78" t="s">
        <v>857</v>
      </c>
    </row>
    <row r="7" spans="1:6" ht="13.2" x14ac:dyDescent="0.3">
      <c r="A7" s="274" t="s">
        <v>823</v>
      </c>
      <c r="B7" s="275"/>
      <c r="C7" s="54">
        <v>3981995508</v>
      </c>
      <c r="D7" s="54">
        <v>4285178082</v>
      </c>
      <c r="E7" s="54">
        <v>505426654</v>
      </c>
      <c r="F7" s="54">
        <f>D7-C7+E7</f>
        <v>808609228</v>
      </c>
    </row>
    <row r="8" spans="1:6" ht="13.2" x14ac:dyDescent="0.3">
      <c r="A8" s="274" t="s">
        <v>78</v>
      </c>
      <c r="B8" s="275"/>
      <c r="C8" s="54">
        <v>557438376</v>
      </c>
      <c r="D8" s="54">
        <v>657722207</v>
      </c>
      <c r="E8" s="165">
        <v>275456289</v>
      </c>
      <c r="F8" s="163">
        <f>D8-C8+E8</f>
        <v>375740120</v>
      </c>
    </row>
    <row r="9" spans="1:6" ht="13.2" x14ac:dyDescent="0.3">
      <c r="A9" s="274" t="s">
        <v>856</v>
      </c>
      <c r="B9" s="275"/>
      <c r="C9" s="56">
        <v>0</v>
      </c>
      <c r="D9" s="54">
        <v>61960148</v>
      </c>
      <c r="E9" s="56">
        <v>0</v>
      </c>
      <c r="F9" s="56">
        <v>0</v>
      </c>
    </row>
    <row r="10" spans="1:6" ht="13.2" x14ac:dyDescent="0.3">
      <c r="A10" s="274" t="s">
        <v>77</v>
      </c>
      <c r="B10" s="275"/>
      <c r="C10" s="54">
        <v>3424557132</v>
      </c>
      <c r="D10" s="54">
        <v>3627455875</v>
      </c>
      <c r="E10" s="164">
        <v>229970365</v>
      </c>
      <c r="F10" s="163">
        <f>D10-C10+E10</f>
        <v>432869108</v>
      </c>
    </row>
    <row r="11" spans="1:6" ht="13.2" x14ac:dyDescent="0.3">
      <c r="A11" s="274" t="s">
        <v>855</v>
      </c>
      <c r="B11" s="275"/>
      <c r="C11" s="54">
        <v>0</v>
      </c>
      <c r="D11" s="54">
        <v>0</v>
      </c>
      <c r="E11" s="56">
        <v>0</v>
      </c>
      <c r="F11" s="54">
        <v>0</v>
      </c>
    </row>
    <row r="12" spans="1:6" ht="9" customHeight="1" x14ac:dyDescent="0.3">
      <c r="A12" s="287" t="s">
        <v>854</v>
      </c>
      <c r="B12" s="287"/>
      <c r="C12" s="287"/>
      <c r="D12" s="287"/>
      <c r="E12" s="287"/>
      <c r="F12" s="287"/>
    </row>
    <row r="13" spans="1:6" ht="9" customHeight="1" x14ac:dyDescent="0.3">
      <c r="A13" s="288" t="s">
        <v>853</v>
      </c>
      <c r="B13" s="289"/>
      <c r="C13" s="289"/>
      <c r="D13" s="289"/>
      <c r="E13" s="289"/>
      <c r="F13" s="289"/>
    </row>
    <row r="14" spans="1:6" x14ac:dyDescent="0.3">
      <c r="A14" s="162"/>
      <c r="B14" s="161"/>
      <c r="C14" s="161"/>
      <c r="D14" s="161"/>
      <c r="E14" s="161"/>
      <c r="F14" s="161"/>
    </row>
    <row r="15" spans="1:6" ht="13.2" x14ac:dyDescent="0.3">
      <c r="A15" s="285" t="s">
        <v>852</v>
      </c>
      <c r="B15" s="286"/>
      <c r="C15" s="286"/>
      <c r="D15" s="286"/>
      <c r="E15" s="286"/>
      <c r="F15" s="286"/>
    </row>
    <row r="16" spans="1:6" ht="13.2" x14ac:dyDescent="0.3">
      <c r="A16" s="153" t="s">
        <v>851</v>
      </c>
      <c r="B16" s="281" t="s">
        <v>18</v>
      </c>
      <c r="C16" s="282"/>
      <c r="D16" s="283" t="s">
        <v>850</v>
      </c>
      <c r="E16" s="284"/>
      <c r="F16" s="284"/>
    </row>
    <row r="17" spans="1:6" ht="13.2" x14ac:dyDescent="0.3">
      <c r="A17" s="152" t="s">
        <v>849</v>
      </c>
      <c r="B17" s="277"/>
      <c r="C17" s="278"/>
      <c r="D17" s="279"/>
      <c r="E17" s="280"/>
      <c r="F17" s="280"/>
    </row>
    <row r="18" spans="1:6" ht="13.2" x14ac:dyDescent="0.3">
      <c r="A18" s="270" t="s">
        <v>848</v>
      </c>
      <c r="B18" s="271"/>
      <c r="C18" s="271"/>
      <c r="D18" s="276">
        <v>2063386237</v>
      </c>
      <c r="E18" s="273"/>
      <c r="F18" s="273"/>
    </row>
    <row r="19" spans="1:6" ht="13.2" x14ac:dyDescent="0.3">
      <c r="A19" s="151" t="s">
        <v>610</v>
      </c>
      <c r="B19" s="266" t="s">
        <v>531</v>
      </c>
      <c r="C19" s="267"/>
      <c r="D19" s="268">
        <v>89392995</v>
      </c>
      <c r="E19" s="269"/>
      <c r="F19" s="269"/>
    </row>
    <row r="20" spans="1:6" ht="13.2" x14ac:dyDescent="0.3">
      <c r="A20" s="151" t="s">
        <v>609</v>
      </c>
      <c r="B20" s="266" t="s">
        <v>529</v>
      </c>
      <c r="C20" s="267"/>
      <c r="D20" s="268">
        <v>2152575</v>
      </c>
      <c r="E20" s="269"/>
      <c r="F20" s="269"/>
    </row>
    <row r="21" spans="1:6" ht="13.2" x14ac:dyDescent="0.3">
      <c r="A21" s="151" t="s">
        <v>608</v>
      </c>
      <c r="B21" s="266" t="s">
        <v>527</v>
      </c>
      <c r="C21" s="267"/>
      <c r="D21" s="268">
        <v>586322</v>
      </c>
      <c r="E21" s="269"/>
      <c r="F21" s="269"/>
    </row>
    <row r="22" spans="1:6" ht="13.2" x14ac:dyDescent="0.3">
      <c r="A22" s="151" t="s">
        <v>607</v>
      </c>
      <c r="B22" s="266" t="s">
        <v>525</v>
      </c>
      <c r="C22" s="267"/>
      <c r="D22" s="268">
        <v>971563310</v>
      </c>
      <c r="E22" s="269"/>
      <c r="F22" s="269"/>
    </row>
    <row r="23" spans="1:6" ht="13.2" x14ac:dyDescent="0.3">
      <c r="A23" s="151" t="s">
        <v>603</v>
      </c>
      <c r="B23" s="266" t="s">
        <v>513</v>
      </c>
      <c r="C23" s="267"/>
      <c r="D23" s="268">
        <v>747179</v>
      </c>
      <c r="E23" s="269"/>
      <c r="F23" s="269"/>
    </row>
    <row r="24" spans="1:6" ht="13.2" x14ac:dyDescent="0.3">
      <c r="A24" s="151" t="s">
        <v>602</v>
      </c>
      <c r="B24" s="266" t="s">
        <v>511</v>
      </c>
      <c r="C24" s="267"/>
      <c r="D24" s="268">
        <v>480039209</v>
      </c>
      <c r="E24" s="269"/>
      <c r="F24" s="269"/>
    </row>
    <row r="25" spans="1:6" ht="13.2" x14ac:dyDescent="0.3">
      <c r="A25" s="151" t="s">
        <v>601</v>
      </c>
      <c r="B25" s="266" t="s">
        <v>509</v>
      </c>
      <c r="C25" s="267"/>
      <c r="D25" s="268">
        <v>455421376</v>
      </c>
      <c r="E25" s="269"/>
      <c r="F25" s="269"/>
    </row>
    <row r="26" spans="1:6" ht="13.2" x14ac:dyDescent="0.3">
      <c r="A26" s="150" t="s">
        <v>600</v>
      </c>
      <c r="B26" s="262" t="s">
        <v>507</v>
      </c>
      <c r="C26" s="263"/>
      <c r="D26" s="264">
        <v>63483271</v>
      </c>
      <c r="E26" s="265"/>
      <c r="F26" s="265"/>
    </row>
    <row r="27" spans="1:6" ht="13.2" x14ac:dyDescent="0.3">
      <c r="A27" s="270" t="s">
        <v>847</v>
      </c>
      <c r="B27" s="271"/>
      <c r="C27" s="271"/>
      <c r="D27" s="272">
        <v>669357459</v>
      </c>
      <c r="E27" s="273"/>
      <c r="F27" s="273"/>
    </row>
    <row r="28" spans="1:6" ht="13.2" x14ac:dyDescent="0.3">
      <c r="A28" s="151" t="s">
        <v>532</v>
      </c>
      <c r="B28" s="266" t="s">
        <v>531</v>
      </c>
      <c r="C28" s="267"/>
      <c r="D28" s="268">
        <v>202862171</v>
      </c>
      <c r="E28" s="269"/>
      <c r="F28" s="269"/>
    </row>
    <row r="29" spans="1:6" ht="13.2" x14ac:dyDescent="0.3">
      <c r="A29" s="151" t="s">
        <v>530</v>
      </c>
      <c r="B29" s="266" t="s">
        <v>529</v>
      </c>
      <c r="C29" s="267"/>
      <c r="D29" s="268">
        <v>1165176</v>
      </c>
      <c r="E29" s="269"/>
      <c r="F29" s="269"/>
    </row>
    <row r="30" spans="1:6" ht="13.2" x14ac:dyDescent="0.3">
      <c r="A30" s="151" t="s">
        <v>528</v>
      </c>
      <c r="B30" s="266" t="s">
        <v>527</v>
      </c>
      <c r="C30" s="267"/>
      <c r="D30" s="268">
        <v>42903367</v>
      </c>
      <c r="E30" s="269"/>
      <c r="F30" s="269"/>
    </row>
    <row r="31" spans="1:6" ht="13.2" x14ac:dyDescent="0.3">
      <c r="A31" s="151" t="s">
        <v>526</v>
      </c>
      <c r="B31" s="266" t="s">
        <v>525</v>
      </c>
      <c r="C31" s="267"/>
      <c r="D31" s="268">
        <v>19225652</v>
      </c>
      <c r="E31" s="269"/>
      <c r="F31" s="269"/>
    </row>
    <row r="32" spans="1:6" ht="13.2" x14ac:dyDescent="0.3">
      <c r="A32" s="151" t="s">
        <v>522</v>
      </c>
      <c r="B32" s="266" t="s">
        <v>521</v>
      </c>
      <c r="C32" s="267"/>
      <c r="D32" s="268">
        <v>89724887</v>
      </c>
      <c r="E32" s="269"/>
      <c r="F32" s="269"/>
    </row>
    <row r="33" spans="1:6" ht="13.2" x14ac:dyDescent="0.3">
      <c r="A33" s="151" t="s">
        <v>514</v>
      </c>
      <c r="B33" s="266" t="s">
        <v>513</v>
      </c>
      <c r="C33" s="267"/>
      <c r="D33" s="268">
        <v>13005442</v>
      </c>
      <c r="E33" s="269"/>
      <c r="F33" s="269"/>
    </row>
    <row r="34" spans="1:6" ht="13.2" x14ac:dyDescent="0.3">
      <c r="A34" s="151" t="s">
        <v>512</v>
      </c>
      <c r="B34" s="266" t="s">
        <v>511</v>
      </c>
      <c r="C34" s="267"/>
      <c r="D34" s="268">
        <v>60003869</v>
      </c>
      <c r="E34" s="269"/>
      <c r="F34" s="269"/>
    </row>
    <row r="35" spans="1:6" ht="13.2" x14ac:dyDescent="0.3">
      <c r="A35" s="151" t="s">
        <v>510</v>
      </c>
      <c r="B35" s="266" t="s">
        <v>509</v>
      </c>
      <c r="C35" s="267"/>
      <c r="D35" s="268">
        <v>158606882</v>
      </c>
      <c r="E35" s="269"/>
      <c r="F35" s="269"/>
    </row>
    <row r="36" spans="1:6" ht="13.2" x14ac:dyDescent="0.3">
      <c r="A36" s="150" t="s">
        <v>508</v>
      </c>
      <c r="B36" s="262" t="s">
        <v>507</v>
      </c>
      <c r="C36" s="263"/>
      <c r="D36" s="264">
        <v>81860013</v>
      </c>
      <c r="E36" s="265"/>
      <c r="F36" s="265"/>
    </row>
    <row r="37" spans="1:6" ht="38.1" customHeight="1" x14ac:dyDescent="0.3">
      <c r="A37" s="287" t="s">
        <v>958</v>
      </c>
      <c r="B37" s="287"/>
      <c r="C37" s="287"/>
      <c r="D37" s="287"/>
      <c r="E37" s="287"/>
      <c r="F37" s="287"/>
    </row>
    <row r="38" spans="1:6" ht="9" customHeight="1" x14ac:dyDescent="0.3">
      <c r="A38" s="160" t="s">
        <v>846</v>
      </c>
    </row>
  </sheetData>
  <mergeCells count="53">
    <mergeCell ref="A37:F37"/>
    <mergeCell ref="A1:E1"/>
    <mergeCell ref="A2:E2"/>
    <mergeCell ref="A7:B7"/>
    <mergeCell ref="A8:B8"/>
    <mergeCell ref="A9:B9"/>
    <mergeCell ref="A10:B10"/>
    <mergeCell ref="A18:C18"/>
    <mergeCell ref="D18:F18"/>
    <mergeCell ref="B17:C17"/>
    <mergeCell ref="D17:F17"/>
    <mergeCell ref="B16:C16"/>
    <mergeCell ref="D16:F16"/>
    <mergeCell ref="A11:B11"/>
    <mergeCell ref="A15:F15"/>
    <mergeCell ref="A12:F12"/>
    <mergeCell ref="A13:F13"/>
    <mergeCell ref="B21:C21"/>
    <mergeCell ref="D21:F21"/>
    <mergeCell ref="B20:C20"/>
    <mergeCell ref="D20:F20"/>
    <mergeCell ref="B19:C19"/>
    <mergeCell ref="D19:F19"/>
    <mergeCell ref="B24:C24"/>
    <mergeCell ref="D24:F24"/>
    <mergeCell ref="B23:C23"/>
    <mergeCell ref="D23:F23"/>
    <mergeCell ref="B22:C22"/>
    <mergeCell ref="D22:F22"/>
    <mergeCell ref="A27:C27"/>
    <mergeCell ref="D27:F27"/>
    <mergeCell ref="B26:C26"/>
    <mergeCell ref="D26:F26"/>
    <mergeCell ref="B25:C25"/>
    <mergeCell ref="D25:F25"/>
    <mergeCell ref="B30:C30"/>
    <mergeCell ref="D30:F30"/>
    <mergeCell ref="B29:C29"/>
    <mergeCell ref="D29:F29"/>
    <mergeCell ref="B28:C28"/>
    <mergeCell ref="D28:F28"/>
    <mergeCell ref="B33:C33"/>
    <mergeCell ref="D33:F33"/>
    <mergeCell ref="B32:C32"/>
    <mergeCell ref="D32:F32"/>
    <mergeCell ref="B31:C31"/>
    <mergeCell ref="D31:F31"/>
    <mergeCell ref="B36:C36"/>
    <mergeCell ref="D36:F36"/>
    <mergeCell ref="B35:C35"/>
    <mergeCell ref="D35:F35"/>
    <mergeCell ref="B34:C34"/>
    <mergeCell ref="D34:F3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478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477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458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/>
      <c r="D8" s="83"/>
      <c r="E8" s="83"/>
      <c r="F8" s="83"/>
      <c r="G8" s="83"/>
    </row>
    <row r="9" spans="1:7" ht="9.9" customHeight="1" x14ac:dyDescent="0.3">
      <c r="A9" s="390" t="s">
        <v>464</v>
      </c>
      <c r="B9" s="390"/>
      <c r="C9" s="390"/>
      <c r="D9" s="390"/>
      <c r="E9" s="390"/>
      <c r="F9" s="390"/>
      <c r="G9" s="390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476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475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458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/>
      <c r="D8" s="83"/>
      <c r="E8" s="83"/>
      <c r="F8" s="83"/>
      <c r="G8" s="83"/>
    </row>
    <row r="9" spans="1:7" ht="9.9" customHeight="1" x14ac:dyDescent="0.3">
      <c r="A9" s="390" t="s">
        <v>464</v>
      </c>
      <c r="B9" s="390"/>
      <c r="C9" s="390"/>
      <c r="D9" s="390"/>
      <c r="E9" s="390"/>
      <c r="F9" s="390"/>
      <c r="G9" s="390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474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473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458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>
        <v>118230020</v>
      </c>
      <c r="D8" s="83">
        <v>96338354</v>
      </c>
      <c r="E8" s="83">
        <v>0</v>
      </c>
      <c r="F8" s="83">
        <v>0</v>
      </c>
      <c r="G8" s="83">
        <v>21891666</v>
      </c>
    </row>
    <row r="9" spans="1:7" x14ac:dyDescent="0.3">
      <c r="A9" s="76">
        <v>74718</v>
      </c>
      <c r="B9" s="75" t="s">
        <v>200</v>
      </c>
      <c r="C9" s="74">
        <v>118230020</v>
      </c>
      <c r="D9" s="74">
        <v>95817371</v>
      </c>
      <c r="E9" s="74">
        <v>0</v>
      </c>
      <c r="F9" s="74">
        <v>0</v>
      </c>
      <c r="G9" s="74">
        <v>22412649</v>
      </c>
    </row>
    <row r="10" spans="1:7" x14ac:dyDescent="0.3">
      <c r="A10" s="76">
        <v>74771</v>
      </c>
      <c r="B10" s="75" t="s">
        <v>472</v>
      </c>
      <c r="C10" s="74">
        <v>0</v>
      </c>
      <c r="D10" s="74">
        <v>520983</v>
      </c>
      <c r="E10" s="74">
        <v>0</v>
      </c>
      <c r="F10" s="74">
        <v>0</v>
      </c>
      <c r="G10" s="74">
        <v>-520983</v>
      </c>
    </row>
    <row r="11" spans="1:7" ht="9.9" customHeight="1" x14ac:dyDescent="0.3">
      <c r="A11" s="390" t="s">
        <v>464</v>
      </c>
      <c r="B11" s="390"/>
      <c r="C11" s="390"/>
      <c r="D11" s="390"/>
      <c r="E11" s="390"/>
      <c r="F11" s="390"/>
      <c r="G11" s="390"/>
    </row>
  </sheetData>
  <mergeCells count="5">
    <mergeCell ref="A11:G11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471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470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469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/>
      <c r="D8" s="83"/>
      <c r="E8" s="83"/>
      <c r="F8" s="83"/>
      <c r="G8" s="83"/>
    </row>
    <row r="9" spans="1:7" ht="9.9" customHeight="1" x14ac:dyDescent="0.3">
      <c r="A9" s="390" t="s">
        <v>468</v>
      </c>
      <c r="B9" s="390"/>
      <c r="C9" s="390"/>
      <c r="D9" s="390"/>
      <c r="E9" s="390"/>
      <c r="F9" s="390"/>
      <c r="G9" s="390"/>
    </row>
    <row r="10" spans="1:7" ht="9.9" customHeight="1" x14ac:dyDescent="0.3">
      <c r="A10" s="390" t="s">
        <v>467</v>
      </c>
      <c r="B10" s="390"/>
      <c r="C10" s="390"/>
      <c r="D10" s="390"/>
      <c r="E10" s="390"/>
      <c r="F10" s="390"/>
      <c r="G10" s="390"/>
    </row>
  </sheetData>
  <mergeCells count="6">
    <mergeCell ref="A10:G10"/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466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465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458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/>
      <c r="D8" s="83"/>
      <c r="E8" s="83"/>
      <c r="F8" s="83"/>
      <c r="G8" s="83"/>
    </row>
    <row r="9" spans="1:7" ht="9.9" customHeight="1" x14ac:dyDescent="0.3">
      <c r="A9" s="390" t="s">
        <v>464</v>
      </c>
      <c r="B9" s="390"/>
      <c r="C9" s="390"/>
      <c r="D9" s="390"/>
      <c r="E9" s="390"/>
      <c r="F9" s="390"/>
      <c r="G9" s="390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7" width="17.6640625" style="47" customWidth="1"/>
    <col min="8" max="16384" width="11.44140625" style="47"/>
  </cols>
  <sheetData>
    <row r="1" spans="1:7" ht="13.2" x14ac:dyDescent="0.3">
      <c r="A1" s="297" t="s">
        <v>463</v>
      </c>
      <c r="B1" s="291"/>
      <c r="C1" s="291"/>
      <c r="D1" s="291"/>
      <c r="E1" s="291"/>
      <c r="F1" s="291"/>
      <c r="G1" s="52" t="s">
        <v>455</v>
      </c>
    </row>
    <row r="2" spans="1:7" ht="13.2" x14ac:dyDescent="0.3">
      <c r="A2" s="281" t="s">
        <v>454</v>
      </c>
      <c r="B2" s="282"/>
      <c r="C2" s="282"/>
      <c r="D2" s="282"/>
      <c r="E2" s="282"/>
      <c r="F2" s="282"/>
      <c r="G2" s="79" t="s">
        <v>462</v>
      </c>
    </row>
    <row r="3" spans="1:7" ht="13.2" x14ac:dyDescent="0.3">
      <c r="A3" s="277" t="s">
        <v>452</v>
      </c>
      <c r="B3" s="278"/>
      <c r="C3" s="278"/>
      <c r="D3" s="278"/>
      <c r="E3" s="278"/>
      <c r="F3" s="278"/>
      <c r="G3" s="77"/>
    </row>
    <row r="5" spans="1:7" ht="13.2" x14ac:dyDescent="0.3">
      <c r="A5" s="391" t="s">
        <v>461</v>
      </c>
      <c r="B5" s="392"/>
      <c r="C5" s="392"/>
      <c r="D5" s="392"/>
      <c r="E5" s="392"/>
      <c r="F5" s="392"/>
      <c r="G5" s="392"/>
    </row>
    <row r="6" spans="1:7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460</v>
      </c>
      <c r="F6" s="86" t="s">
        <v>459</v>
      </c>
      <c r="G6" s="86" t="s">
        <v>458</v>
      </c>
    </row>
    <row r="7" spans="1:7" x14ac:dyDescent="0.3">
      <c r="A7" s="85"/>
      <c r="B7" s="84" t="s">
        <v>53</v>
      </c>
      <c r="C7" s="83"/>
      <c r="D7" s="83"/>
      <c r="E7" s="83"/>
      <c r="F7" s="83"/>
      <c r="G7" s="83"/>
    </row>
    <row r="8" spans="1:7" x14ac:dyDescent="0.3">
      <c r="A8" s="85"/>
      <c r="B8" s="84" t="s">
        <v>52</v>
      </c>
      <c r="C8" s="83"/>
      <c r="D8" s="83"/>
      <c r="E8" s="83"/>
      <c r="F8" s="83"/>
      <c r="G8" s="83"/>
    </row>
    <row r="9" spans="1:7" ht="9.9" customHeight="1" x14ac:dyDescent="0.3">
      <c r="A9" s="390" t="s">
        <v>457</v>
      </c>
      <c r="B9" s="390"/>
      <c r="C9" s="390"/>
      <c r="D9" s="390"/>
      <c r="E9" s="390"/>
      <c r="F9" s="390"/>
      <c r="G9" s="390"/>
    </row>
  </sheetData>
  <mergeCells count="5">
    <mergeCell ref="A9:G9"/>
    <mergeCell ref="A5:G5"/>
    <mergeCell ref="A1:F1"/>
    <mergeCell ref="A2:F2"/>
    <mergeCell ref="A3:F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F1"/>
    </sheetView>
  </sheetViews>
  <sheetFormatPr baseColWidth="10" defaultColWidth="11.44140625" defaultRowHeight="10.199999999999999" x14ac:dyDescent="0.3"/>
  <cols>
    <col min="1" max="1" width="8.6640625" style="47" customWidth="1"/>
    <col min="2" max="2" width="35.6640625" style="49" customWidth="1"/>
    <col min="3" max="5" width="17.6640625" style="47" customWidth="1"/>
    <col min="6" max="16384" width="11.44140625" style="47"/>
  </cols>
  <sheetData>
    <row r="1" spans="1:5" ht="13.2" x14ac:dyDescent="0.3">
      <c r="A1" s="297" t="s">
        <v>456</v>
      </c>
      <c r="B1" s="291"/>
      <c r="C1" s="291"/>
      <c r="D1" s="291"/>
      <c r="E1" s="52" t="s">
        <v>455</v>
      </c>
    </row>
    <row r="2" spans="1:5" ht="13.2" x14ac:dyDescent="0.3">
      <c r="A2" s="281" t="s">
        <v>454</v>
      </c>
      <c r="B2" s="282"/>
      <c r="C2" s="282"/>
      <c r="D2" s="282"/>
      <c r="E2" s="79" t="s">
        <v>453</v>
      </c>
    </row>
    <row r="3" spans="1:5" ht="13.2" x14ac:dyDescent="0.3">
      <c r="A3" s="277" t="s">
        <v>452</v>
      </c>
      <c r="B3" s="278"/>
      <c r="C3" s="278"/>
      <c r="D3" s="278"/>
      <c r="E3" s="77"/>
    </row>
    <row r="5" spans="1:5" ht="13.2" x14ac:dyDescent="0.3">
      <c r="A5" s="400" t="s">
        <v>451</v>
      </c>
      <c r="B5" s="401"/>
      <c r="C5" s="401"/>
      <c r="D5" s="401"/>
      <c r="E5" s="401"/>
    </row>
    <row r="6" spans="1:5" ht="20.399999999999999" x14ac:dyDescent="0.3">
      <c r="A6" s="86" t="s">
        <v>141</v>
      </c>
      <c r="B6" s="86" t="s">
        <v>18</v>
      </c>
      <c r="C6" s="86" t="s">
        <v>450</v>
      </c>
      <c r="D6" s="86" t="s">
        <v>189</v>
      </c>
      <c r="E6" s="86" t="s">
        <v>449</v>
      </c>
    </row>
    <row r="7" spans="1:5" x14ac:dyDescent="0.3">
      <c r="A7" s="85"/>
      <c r="B7" s="84" t="s">
        <v>448</v>
      </c>
      <c r="C7" s="83"/>
      <c r="D7" s="83"/>
      <c r="E7" s="83"/>
    </row>
    <row r="8" spans="1:5" x14ac:dyDescent="0.3">
      <c r="A8" s="85"/>
      <c r="B8" s="84" t="s">
        <v>447</v>
      </c>
      <c r="C8" s="83"/>
      <c r="D8" s="83"/>
      <c r="E8" s="83"/>
    </row>
    <row r="9" spans="1:5" x14ac:dyDescent="0.3">
      <c r="A9" s="82"/>
      <c r="B9" s="81" t="s">
        <v>446</v>
      </c>
      <c r="C9" s="80"/>
      <c r="D9" s="80"/>
      <c r="E9" s="80"/>
    </row>
    <row r="10" spans="1:5" x14ac:dyDescent="0.3">
      <c r="A10" s="82"/>
      <c r="B10" s="81" t="s">
        <v>445</v>
      </c>
      <c r="C10" s="80"/>
      <c r="D10" s="80"/>
      <c r="E10" s="80"/>
    </row>
    <row r="11" spans="1:5" ht="9.9" customHeight="1" x14ac:dyDescent="0.3">
      <c r="A11" s="390" t="s">
        <v>444</v>
      </c>
      <c r="B11" s="390"/>
      <c r="C11" s="390"/>
      <c r="D11" s="390"/>
      <c r="E11" s="390"/>
    </row>
    <row r="12" spans="1:5" ht="9.9" customHeight="1" x14ac:dyDescent="0.3">
      <c r="A12" s="390" t="s">
        <v>443</v>
      </c>
      <c r="B12" s="390"/>
      <c r="C12" s="390"/>
      <c r="D12" s="390"/>
      <c r="E12" s="390"/>
    </row>
    <row r="13" spans="1:5" ht="9.9" customHeight="1" x14ac:dyDescent="0.3">
      <c r="A13" s="390" t="s">
        <v>442</v>
      </c>
      <c r="B13" s="390"/>
      <c r="C13" s="390"/>
      <c r="D13" s="390"/>
      <c r="E13" s="390"/>
    </row>
  </sheetData>
  <mergeCells count="7">
    <mergeCell ref="A13:E13"/>
    <mergeCell ref="A12:E12"/>
    <mergeCell ref="A11:E11"/>
    <mergeCell ref="A5:E5"/>
    <mergeCell ref="A1:D1"/>
    <mergeCell ref="A2:D2"/>
    <mergeCell ref="A3:D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441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440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395</v>
      </c>
      <c r="D7" s="40" t="s">
        <v>394</v>
      </c>
      <c r="E7" s="40" t="s">
        <v>393</v>
      </c>
      <c r="F7" s="40" t="s">
        <v>392</v>
      </c>
      <c r="G7" s="40" t="s">
        <v>391</v>
      </c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>
        <v>0</v>
      </c>
      <c r="D8" s="74">
        <v>18644055</v>
      </c>
      <c r="E8" s="74">
        <v>26465317</v>
      </c>
      <c r="F8" s="74">
        <v>0</v>
      </c>
      <c r="G8" s="74">
        <v>0</v>
      </c>
      <c r="H8" s="74">
        <v>13657128</v>
      </c>
      <c r="I8" s="74">
        <v>58766500</v>
      </c>
    </row>
    <row r="9" spans="1:9" ht="20.399999999999999" x14ac:dyDescent="0.3">
      <c r="A9" s="76">
        <v>2051</v>
      </c>
      <c r="B9" s="75" t="s">
        <v>415</v>
      </c>
      <c r="C9" s="74">
        <v>0</v>
      </c>
      <c r="D9" s="74">
        <v>1542275</v>
      </c>
      <c r="E9" s="74">
        <v>0</v>
      </c>
      <c r="F9" s="74">
        <v>0</v>
      </c>
      <c r="G9" s="74">
        <v>0</v>
      </c>
      <c r="H9" s="74">
        <v>0</v>
      </c>
      <c r="I9" s="74">
        <v>1542275</v>
      </c>
    </row>
    <row r="10" spans="1:9" x14ac:dyDescent="0.3">
      <c r="A10" s="76">
        <v>21351</v>
      </c>
      <c r="B10" s="75" t="s">
        <v>404</v>
      </c>
      <c r="C10" s="74">
        <v>0</v>
      </c>
      <c r="D10" s="74">
        <v>669500</v>
      </c>
      <c r="E10" s="74">
        <v>555870</v>
      </c>
      <c r="F10" s="74">
        <v>0</v>
      </c>
      <c r="G10" s="74">
        <v>0</v>
      </c>
      <c r="H10" s="74">
        <v>0</v>
      </c>
      <c r="I10" s="74">
        <v>1225370</v>
      </c>
    </row>
    <row r="11" spans="1:9" x14ac:dyDescent="0.3">
      <c r="A11" s="76">
        <v>21352</v>
      </c>
      <c r="B11" s="75" t="s">
        <v>439</v>
      </c>
      <c r="C11" s="74">
        <v>0</v>
      </c>
      <c r="D11" s="74">
        <v>580000</v>
      </c>
      <c r="E11" s="74">
        <v>0</v>
      </c>
      <c r="F11" s="74">
        <v>0</v>
      </c>
      <c r="G11" s="74">
        <v>0</v>
      </c>
      <c r="H11" s="74">
        <v>0</v>
      </c>
      <c r="I11" s="74">
        <v>580000</v>
      </c>
    </row>
    <row r="12" spans="1:9" ht="20.399999999999999" x14ac:dyDescent="0.3">
      <c r="A12" s="76">
        <v>2157</v>
      </c>
      <c r="B12" s="75" t="s">
        <v>403</v>
      </c>
      <c r="C12" s="74">
        <v>0</v>
      </c>
      <c r="D12" s="74">
        <v>0</v>
      </c>
      <c r="E12" s="74">
        <v>995000</v>
      </c>
      <c r="F12" s="74">
        <v>0</v>
      </c>
      <c r="G12" s="74">
        <v>0</v>
      </c>
      <c r="H12" s="74">
        <v>0</v>
      </c>
      <c r="I12" s="74">
        <v>995000</v>
      </c>
    </row>
    <row r="13" spans="1:9" ht="40.799999999999997" x14ac:dyDescent="0.3">
      <c r="A13" s="76">
        <v>2181</v>
      </c>
      <c r="B13" s="75" t="s">
        <v>429</v>
      </c>
      <c r="C13" s="74">
        <v>0</v>
      </c>
      <c r="D13" s="74">
        <v>3208907</v>
      </c>
      <c r="E13" s="74">
        <v>0</v>
      </c>
      <c r="F13" s="74">
        <v>0</v>
      </c>
      <c r="G13" s="74">
        <v>0</v>
      </c>
      <c r="H13" s="74">
        <v>0</v>
      </c>
      <c r="I13" s="74">
        <v>3208907</v>
      </c>
    </row>
    <row r="14" spans="1:9" ht="20.399999999999999" x14ac:dyDescent="0.3">
      <c r="A14" s="76">
        <v>21821</v>
      </c>
      <c r="B14" s="75" t="s">
        <v>402</v>
      </c>
      <c r="C14" s="74">
        <v>0</v>
      </c>
      <c r="D14" s="74">
        <v>1990000</v>
      </c>
      <c r="E14" s="74">
        <v>11740000</v>
      </c>
      <c r="F14" s="74">
        <v>0</v>
      </c>
      <c r="G14" s="74">
        <v>0</v>
      </c>
      <c r="H14" s="74">
        <v>5989828</v>
      </c>
      <c r="I14" s="74">
        <v>19719828</v>
      </c>
    </row>
    <row r="15" spans="1:9" ht="20.399999999999999" x14ac:dyDescent="0.3">
      <c r="A15" s="76">
        <v>21838</v>
      </c>
      <c r="B15" s="75" t="s">
        <v>401</v>
      </c>
      <c r="C15" s="74">
        <v>0</v>
      </c>
      <c r="D15" s="74">
        <v>6471543</v>
      </c>
      <c r="E15" s="74">
        <v>3689900</v>
      </c>
      <c r="F15" s="74">
        <v>0</v>
      </c>
      <c r="G15" s="74">
        <v>0</v>
      </c>
      <c r="H15" s="74">
        <v>0</v>
      </c>
      <c r="I15" s="74">
        <v>10161443</v>
      </c>
    </row>
    <row r="16" spans="1:9" ht="20.399999999999999" x14ac:dyDescent="0.3">
      <c r="A16" s="76">
        <v>21848</v>
      </c>
      <c r="B16" s="75" t="s">
        <v>400</v>
      </c>
      <c r="C16" s="74">
        <v>0</v>
      </c>
      <c r="D16" s="74">
        <v>1870701</v>
      </c>
      <c r="E16" s="74">
        <v>4460796</v>
      </c>
      <c r="F16" s="74">
        <v>0</v>
      </c>
      <c r="G16" s="74">
        <v>0</v>
      </c>
      <c r="H16" s="74">
        <v>0</v>
      </c>
      <c r="I16" s="74">
        <v>6331497</v>
      </c>
    </row>
    <row r="17" spans="1:9" x14ac:dyDescent="0.3">
      <c r="A17" s="76">
        <v>2188</v>
      </c>
      <c r="B17" s="75" t="s">
        <v>273</v>
      </c>
      <c r="C17" s="74">
        <v>0</v>
      </c>
      <c r="D17" s="74">
        <v>1330285</v>
      </c>
      <c r="E17" s="74">
        <v>0</v>
      </c>
      <c r="F17" s="74">
        <v>0</v>
      </c>
      <c r="G17" s="74">
        <v>0</v>
      </c>
      <c r="H17" s="74">
        <v>0</v>
      </c>
      <c r="I17" s="74">
        <v>1330285</v>
      </c>
    </row>
    <row r="18" spans="1:9" ht="20.399999999999999" x14ac:dyDescent="0.3">
      <c r="A18" s="76">
        <v>231311</v>
      </c>
      <c r="B18" s="75" t="s">
        <v>398</v>
      </c>
      <c r="C18" s="74">
        <v>0</v>
      </c>
      <c r="D18" s="74">
        <v>879000</v>
      </c>
      <c r="E18" s="74">
        <v>5023751</v>
      </c>
      <c r="F18" s="74">
        <v>0</v>
      </c>
      <c r="G18" s="74">
        <v>0</v>
      </c>
      <c r="H18" s="74">
        <v>7456900</v>
      </c>
      <c r="I18" s="74">
        <v>13359651</v>
      </c>
    </row>
    <row r="19" spans="1:9" ht="20.399999999999999" x14ac:dyDescent="0.3">
      <c r="A19" s="76">
        <v>231318</v>
      </c>
      <c r="B19" s="75" t="s">
        <v>420</v>
      </c>
      <c r="C19" s="74">
        <v>0</v>
      </c>
      <c r="D19" s="74">
        <v>101844</v>
      </c>
      <c r="E19" s="74">
        <v>0</v>
      </c>
      <c r="F19" s="74">
        <v>0</v>
      </c>
      <c r="G19" s="74">
        <v>0</v>
      </c>
      <c r="H19" s="74">
        <v>0</v>
      </c>
      <c r="I19" s="74">
        <v>101844</v>
      </c>
    </row>
    <row r="20" spans="1:9" ht="20.399999999999999" x14ac:dyDescent="0.3">
      <c r="A20" s="76">
        <v>231841</v>
      </c>
      <c r="B20" s="75" t="s">
        <v>409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210400</v>
      </c>
      <c r="I20" s="74">
        <v>210400</v>
      </c>
    </row>
    <row r="21" spans="1:9" ht="13.2" x14ac:dyDescent="0.3">
      <c r="A21" s="402" t="s">
        <v>52</v>
      </c>
      <c r="B21" s="403"/>
      <c r="C21" s="74"/>
      <c r="D21" s="74"/>
      <c r="E21" s="74"/>
      <c r="F21" s="74"/>
      <c r="G21" s="74"/>
      <c r="H21" s="74"/>
      <c r="I21" s="74"/>
    </row>
    <row r="22" spans="1:9" ht="13.2" x14ac:dyDescent="0.3">
      <c r="A22" s="404" t="s">
        <v>199</v>
      </c>
      <c r="B22" s="405"/>
      <c r="C22" s="405"/>
      <c r="D22" s="405"/>
      <c r="E22" s="405"/>
      <c r="F22" s="405"/>
      <c r="G22" s="405"/>
      <c r="H22" s="405"/>
      <c r="I22" s="405"/>
    </row>
  </sheetData>
  <mergeCells count="7">
    <mergeCell ref="A22:I22"/>
    <mergeCell ref="A5:I5"/>
    <mergeCell ref="A21:B21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438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437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249</v>
      </c>
      <c r="D7" s="40" t="s">
        <v>341</v>
      </c>
      <c r="E7" s="40" t="s">
        <v>340</v>
      </c>
      <c r="F7" s="40" t="s">
        <v>340</v>
      </c>
      <c r="G7" s="40" t="s">
        <v>339</v>
      </c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>
        <v>0</v>
      </c>
      <c r="D8" s="74">
        <v>0</v>
      </c>
      <c r="E8" s="74">
        <v>0</v>
      </c>
      <c r="F8" s="74">
        <v>728320</v>
      </c>
      <c r="G8" s="74">
        <v>0</v>
      </c>
      <c r="H8" s="74">
        <v>0</v>
      </c>
      <c r="I8" s="74">
        <v>728320</v>
      </c>
    </row>
    <row r="9" spans="1:9" ht="20.399999999999999" x14ac:dyDescent="0.3">
      <c r="A9" s="76">
        <v>2156</v>
      </c>
      <c r="B9" s="75" t="s">
        <v>436</v>
      </c>
      <c r="C9" s="74">
        <v>0</v>
      </c>
      <c r="D9" s="74">
        <v>0</v>
      </c>
      <c r="E9" s="74">
        <v>0</v>
      </c>
      <c r="F9" s="74">
        <v>728320</v>
      </c>
      <c r="G9" s="74">
        <v>0</v>
      </c>
      <c r="H9" s="74">
        <v>0</v>
      </c>
      <c r="I9" s="74">
        <v>728320</v>
      </c>
    </row>
    <row r="10" spans="1:9" ht="13.2" x14ac:dyDescent="0.3">
      <c r="A10" s="402" t="s">
        <v>52</v>
      </c>
      <c r="B10" s="403"/>
      <c r="C10" s="74"/>
      <c r="D10" s="74"/>
      <c r="E10" s="74"/>
      <c r="F10" s="74"/>
      <c r="G10" s="74"/>
      <c r="H10" s="74"/>
      <c r="I10" s="74"/>
    </row>
    <row r="11" spans="1:9" ht="13.2" x14ac:dyDescent="0.3">
      <c r="A11" s="404" t="s">
        <v>199</v>
      </c>
      <c r="B11" s="405"/>
      <c r="C11" s="405"/>
      <c r="D11" s="405"/>
      <c r="E11" s="405"/>
      <c r="F11" s="405"/>
      <c r="G11" s="405"/>
      <c r="H11" s="405"/>
      <c r="I11" s="405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435</v>
      </c>
      <c r="J2" s="406" t="s">
        <v>407</v>
      </c>
      <c r="K2" s="282"/>
      <c r="L2" s="282"/>
      <c r="M2" s="282"/>
      <c r="N2" s="282"/>
      <c r="O2" s="282"/>
      <c r="P2" s="78" t="s">
        <v>435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434</v>
      </c>
      <c r="B5" s="392"/>
      <c r="C5" s="392"/>
      <c r="D5" s="392"/>
      <c r="E5" s="392"/>
      <c r="F5" s="392"/>
      <c r="G5" s="392"/>
      <c r="H5" s="392"/>
      <c r="I5" s="392"/>
      <c r="J5" s="340" t="s">
        <v>434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7</v>
      </c>
      <c r="I6" s="58">
        <v>8</v>
      </c>
      <c r="J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336</v>
      </c>
      <c r="E7" s="40" t="s">
        <v>335</v>
      </c>
      <c r="F7" s="40" t="s">
        <v>334</v>
      </c>
      <c r="G7" s="40" t="s">
        <v>333</v>
      </c>
      <c r="H7" s="40" t="s">
        <v>240</v>
      </c>
      <c r="I7" s="40" t="s">
        <v>273</v>
      </c>
      <c r="J7" s="40" t="s">
        <v>239</v>
      </c>
    </row>
    <row r="8" spans="1:16" ht="13.2" x14ac:dyDescent="0.3">
      <c r="A8" s="402" t="s">
        <v>53</v>
      </c>
      <c r="B8" s="403"/>
      <c r="C8" s="74">
        <v>802800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802800</v>
      </c>
    </row>
    <row r="9" spans="1:16" ht="20.399999999999999" x14ac:dyDescent="0.3">
      <c r="A9" s="76">
        <v>21848</v>
      </c>
      <c r="B9" s="75" t="s">
        <v>400</v>
      </c>
      <c r="C9" s="74">
        <v>802800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802800</v>
      </c>
    </row>
    <row r="10" spans="1:16" ht="13.2" x14ac:dyDescent="0.3">
      <c r="A10" s="402" t="s">
        <v>52</v>
      </c>
      <c r="B10" s="403"/>
      <c r="C10" s="74"/>
      <c r="D10" s="74"/>
      <c r="E10" s="74"/>
      <c r="F10" s="74"/>
      <c r="G10" s="74"/>
      <c r="H10" s="74"/>
      <c r="I10" s="74"/>
      <c r="J10" s="74"/>
    </row>
    <row r="11" spans="1:16" ht="13.2" x14ac:dyDescent="0.3">
      <c r="A11" s="404" t="s">
        <v>199</v>
      </c>
      <c r="B11" s="405"/>
      <c r="C11" s="405"/>
      <c r="D11" s="405"/>
      <c r="E11" s="405"/>
      <c r="F11" s="405"/>
      <c r="G11" s="405"/>
      <c r="H11" s="405"/>
      <c r="I11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1:I11"/>
    <mergeCell ref="A5:I5"/>
    <mergeCell ref="A10:B10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sqref="A1:E1"/>
    </sheetView>
  </sheetViews>
  <sheetFormatPr baseColWidth="10" defaultColWidth="11.44140625" defaultRowHeight="10.199999999999999" x14ac:dyDescent="0.3"/>
  <cols>
    <col min="1" max="1" width="11.44140625" style="47"/>
    <col min="2" max="6" width="22.6640625" style="47" customWidth="1"/>
    <col min="7" max="16384" width="11.44140625" style="47"/>
  </cols>
  <sheetData>
    <row r="1" spans="1:6" ht="13.2" x14ac:dyDescent="0.3">
      <c r="A1" s="290" t="s">
        <v>845</v>
      </c>
      <c r="B1" s="291"/>
      <c r="C1" s="291"/>
      <c r="D1" s="291"/>
      <c r="E1" s="291"/>
      <c r="F1" s="52" t="s">
        <v>844</v>
      </c>
    </row>
    <row r="2" spans="1:6" ht="13.2" x14ac:dyDescent="0.3">
      <c r="A2" s="290" t="s">
        <v>843</v>
      </c>
      <c r="B2" s="291"/>
      <c r="C2" s="291"/>
      <c r="D2" s="291"/>
      <c r="E2" s="291"/>
      <c r="F2" s="52">
        <v>2</v>
      </c>
    </row>
    <row r="3" spans="1:6" x14ac:dyDescent="0.3">
      <c r="A3" s="48"/>
      <c r="B3" s="48"/>
      <c r="C3" s="48"/>
      <c r="D3" s="48"/>
      <c r="E3" s="48"/>
      <c r="F3" s="48"/>
    </row>
    <row r="4" spans="1:6" ht="13.2" x14ac:dyDescent="0.3">
      <c r="A4" s="48"/>
      <c r="B4" s="297" t="s">
        <v>842</v>
      </c>
      <c r="C4" s="291"/>
      <c r="D4" s="291"/>
      <c r="E4" s="297" t="s">
        <v>841</v>
      </c>
      <c r="F4" s="291"/>
    </row>
    <row r="5" spans="1:6" x14ac:dyDescent="0.3">
      <c r="A5" s="48"/>
      <c r="B5" s="78" t="s">
        <v>138</v>
      </c>
      <c r="C5" s="78" t="s">
        <v>139</v>
      </c>
      <c r="D5" s="78" t="s">
        <v>840</v>
      </c>
      <c r="E5" s="78" t="s">
        <v>839</v>
      </c>
      <c r="F5" s="78" t="s">
        <v>838</v>
      </c>
    </row>
    <row r="6" spans="1:6" x14ac:dyDescent="0.3">
      <c r="B6" s="159">
        <v>2732743696</v>
      </c>
      <c r="C6" s="158">
        <v>1473712190</v>
      </c>
      <c r="D6" s="88">
        <f>C6-B6</f>
        <v>-1259031506</v>
      </c>
      <c r="E6" s="88">
        <f>IF(pagfcanc4!$F$7+$D$6&gt;0,pagfcanc4!$F$7+$D$6,0)</f>
        <v>0</v>
      </c>
      <c r="F6" s="88">
        <f>IF(pagfcanc4!$F$7+$D$6&lt;0,ABS(pagfcanc4!$F$7+$D$6),0)</f>
        <v>450422278</v>
      </c>
    </row>
    <row r="7" spans="1:6" x14ac:dyDescent="0.3">
      <c r="B7" s="157">
        <v>2063386237</v>
      </c>
      <c r="C7" s="156">
        <v>1367855073</v>
      </c>
      <c r="D7" s="88">
        <f>C7-B7</f>
        <v>-695531164</v>
      </c>
      <c r="E7" s="88">
        <f>IF(pagfcanc4!$F$8+$D$7&gt;0,pagfcanc4!$F$8+$D$7,0)</f>
        <v>0</v>
      </c>
      <c r="F7" s="88">
        <f>IF(pagfcanc4!$F$8+$D$7&lt;0,ABS(pagfcanc4!$F$8+$D$7),0)</f>
        <v>319791044</v>
      </c>
    </row>
    <row r="8" spans="1:6" x14ac:dyDescent="0.3">
      <c r="B8" s="155">
        <v>669357459</v>
      </c>
      <c r="C8" s="154">
        <v>105857117</v>
      </c>
      <c r="D8" s="88">
        <f>C8-B8</f>
        <v>-563500342</v>
      </c>
      <c r="E8" s="88">
        <f>IF(pagfcanc4!$F$10+$D$8&gt;0,pagfcanc4!$F$10+$D$8,0)</f>
        <v>0</v>
      </c>
      <c r="F8" s="88">
        <f>IF(pagfcanc4!$F$10+$D$8&lt;0,ABS(pagfcanc4!$F$10+$D$8),0)</f>
        <v>130631234</v>
      </c>
    </row>
    <row r="9" spans="1:6" ht="9" customHeight="1" x14ac:dyDescent="0.3">
      <c r="B9" s="287" t="s">
        <v>837</v>
      </c>
      <c r="C9" s="287"/>
      <c r="D9" s="287"/>
      <c r="E9" s="287"/>
      <c r="F9" s="287"/>
    </row>
    <row r="10" spans="1:6" ht="13.2" x14ac:dyDescent="0.3">
      <c r="A10" s="292" t="s">
        <v>836</v>
      </c>
      <c r="B10" s="293"/>
      <c r="C10" s="293"/>
      <c r="D10" s="293"/>
      <c r="E10" s="293"/>
      <c r="F10" s="293"/>
    </row>
    <row r="11" spans="1:6" ht="13.2" x14ac:dyDescent="0.3">
      <c r="A11" s="153" t="s">
        <v>835</v>
      </c>
      <c r="B11" s="281" t="s">
        <v>18</v>
      </c>
      <c r="C11" s="282"/>
      <c r="D11" s="281" t="s">
        <v>834</v>
      </c>
      <c r="E11" s="282"/>
      <c r="F11" s="282"/>
    </row>
    <row r="12" spans="1:6" ht="13.2" x14ac:dyDescent="0.3">
      <c r="A12" s="152" t="s">
        <v>833</v>
      </c>
      <c r="B12" s="277"/>
      <c r="C12" s="278"/>
      <c r="D12" s="277"/>
      <c r="E12" s="278"/>
      <c r="F12" s="278"/>
    </row>
    <row r="13" spans="1:6" ht="13.2" x14ac:dyDescent="0.3">
      <c r="A13" s="270" t="s">
        <v>832</v>
      </c>
      <c r="B13" s="271"/>
      <c r="C13" s="271"/>
      <c r="D13" s="296">
        <v>1367855073</v>
      </c>
      <c r="E13" s="295"/>
      <c r="F13" s="295"/>
    </row>
    <row r="14" spans="1:6" ht="13.2" x14ac:dyDescent="0.3">
      <c r="A14" s="151" t="s">
        <v>600</v>
      </c>
      <c r="B14" s="266" t="s">
        <v>507</v>
      </c>
      <c r="C14" s="267"/>
      <c r="D14" s="268">
        <v>357995</v>
      </c>
      <c r="E14" s="269"/>
      <c r="F14" s="269"/>
    </row>
    <row r="15" spans="1:6" ht="13.2" x14ac:dyDescent="0.3">
      <c r="A15" s="150" t="s">
        <v>596</v>
      </c>
      <c r="B15" s="262" t="s">
        <v>499</v>
      </c>
      <c r="C15" s="263"/>
      <c r="D15" s="264">
        <v>1367497078</v>
      </c>
      <c r="E15" s="265"/>
      <c r="F15" s="265"/>
    </row>
    <row r="16" spans="1:6" ht="13.2" x14ac:dyDescent="0.3">
      <c r="A16" s="270" t="s">
        <v>831</v>
      </c>
      <c r="B16" s="271"/>
      <c r="C16" s="271"/>
      <c r="D16" s="294">
        <v>105857117</v>
      </c>
      <c r="E16" s="295"/>
      <c r="F16" s="295"/>
    </row>
    <row r="17" spans="1:6" ht="13.2" x14ac:dyDescent="0.3">
      <c r="A17" s="151" t="s">
        <v>532</v>
      </c>
      <c r="B17" s="266" t="s">
        <v>531</v>
      </c>
      <c r="C17" s="267"/>
      <c r="D17" s="268">
        <v>72605999</v>
      </c>
      <c r="E17" s="269"/>
      <c r="F17" s="269"/>
    </row>
    <row r="18" spans="1:6" ht="13.2" x14ac:dyDescent="0.3">
      <c r="A18" s="151" t="s">
        <v>530</v>
      </c>
      <c r="B18" s="266" t="s">
        <v>529</v>
      </c>
      <c r="C18" s="267"/>
      <c r="D18" s="268">
        <v>17967186</v>
      </c>
      <c r="E18" s="269"/>
      <c r="F18" s="269"/>
    </row>
    <row r="19" spans="1:6" ht="13.2" x14ac:dyDescent="0.3">
      <c r="A19" s="150" t="s">
        <v>522</v>
      </c>
      <c r="B19" s="262" t="s">
        <v>521</v>
      </c>
      <c r="C19" s="263"/>
      <c r="D19" s="264">
        <v>15283932</v>
      </c>
      <c r="E19" s="265"/>
      <c r="F19" s="265"/>
    </row>
    <row r="20" spans="1:6" ht="9" customHeight="1" x14ac:dyDescent="0.3">
      <c r="A20" s="287" t="s">
        <v>830</v>
      </c>
      <c r="B20" s="287"/>
      <c r="C20" s="287"/>
      <c r="D20" s="287"/>
      <c r="E20" s="287"/>
      <c r="F20" s="287"/>
    </row>
  </sheetData>
  <mergeCells count="25">
    <mergeCell ref="B9:F9"/>
    <mergeCell ref="A20:F20"/>
    <mergeCell ref="A13:C13"/>
    <mergeCell ref="D13:F13"/>
    <mergeCell ref="A1:E1"/>
    <mergeCell ref="A2:E2"/>
    <mergeCell ref="B4:D4"/>
    <mergeCell ref="E4:F4"/>
    <mergeCell ref="B11:C11"/>
    <mergeCell ref="B12:C12"/>
    <mergeCell ref="A10:F10"/>
    <mergeCell ref="D11:F11"/>
    <mergeCell ref="A16:C16"/>
    <mergeCell ref="D16:F16"/>
    <mergeCell ref="B15:C15"/>
    <mergeCell ref="D15:F15"/>
    <mergeCell ref="B14:C14"/>
    <mergeCell ref="D14:F14"/>
    <mergeCell ref="D12:F12"/>
    <mergeCell ref="B19:C19"/>
    <mergeCell ref="D19:F19"/>
    <mergeCell ref="B18:C18"/>
    <mergeCell ref="D18:F18"/>
    <mergeCell ref="B17:C17"/>
    <mergeCell ref="D17:F1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433</v>
      </c>
      <c r="J2" s="406" t="s">
        <v>407</v>
      </c>
      <c r="K2" s="282"/>
      <c r="L2" s="282"/>
      <c r="M2" s="282"/>
      <c r="N2" s="282"/>
      <c r="O2" s="282"/>
      <c r="P2" s="78" t="s">
        <v>433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432</v>
      </c>
      <c r="B5" s="392"/>
      <c r="C5" s="392"/>
      <c r="D5" s="392"/>
      <c r="E5" s="392"/>
      <c r="F5" s="392"/>
      <c r="G5" s="392"/>
      <c r="H5" s="392"/>
      <c r="I5" s="392"/>
      <c r="J5" s="340" t="s">
        <v>432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8</v>
      </c>
      <c r="J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327</v>
      </c>
      <c r="E7" s="40" t="s">
        <v>326</v>
      </c>
      <c r="F7" s="40" t="s">
        <v>325</v>
      </c>
      <c r="G7" s="40" t="s">
        <v>324</v>
      </c>
      <c r="H7" s="40" t="s">
        <v>240</v>
      </c>
      <c r="I7" s="40" t="s">
        <v>273</v>
      </c>
      <c r="J7" s="40" t="s">
        <v>239</v>
      </c>
    </row>
    <row r="8" spans="1:16" ht="13.2" x14ac:dyDescent="0.3">
      <c r="A8" s="402" t="s">
        <v>53</v>
      </c>
      <c r="B8" s="403"/>
      <c r="C8" s="74">
        <v>0</v>
      </c>
      <c r="D8" s="74">
        <v>14643406</v>
      </c>
      <c r="E8" s="74">
        <v>40570960</v>
      </c>
      <c r="F8" s="74">
        <v>0</v>
      </c>
      <c r="G8" s="74">
        <v>0</v>
      </c>
      <c r="H8" s="74">
        <v>0</v>
      </c>
      <c r="I8" s="74">
        <v>0</v>
      </c>
      <c r="J8" s="74">
        <v>55214366</v>
      </c>
    </row>
    <row r="9" spans="1:16" x14ac:dyDescent="0.3">
      <c r="A9" s="76">
        <v>2031</v>
      </c>
      <c r="B9" s="75" t="s">
        <v>431</v>
      </c>
      <c r="C9" s="74">
        <v>0</v>
      </c>
      <c r="D9" s="74">
        <v>2447904</v>
      </c>
      <c r="E9" s="74">
        <v>5960000</v>
      </c>
      <c r="F9" s="74">
        <v>0</v>
      </c>
      <c r="G9" s="74">
        <v>0</v>
      </c>
      <c r="H9" s="74">
        <v>0</v>
      </c>
      <c r="I9" s="74">
        <v>0</v>
      </c>
      <c r="J9" s="74">
        <v>8407904</v>
      </c>
    </row>
    <row r="10" spans="1:16" ht="20.399999999999999" x14ac:dyDescent="0.3">
      <c r="A10" s="76">
        <v>21314</v>
      </c>
      <c r="B10" s="75" t="s">
        <v>430</v>
      </c>
      <c r="C10" s="74">
        <v>0</v>
      </c>
      <c r="D10" s="74">
        <v>1414900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1414900</v>
      </c>
    </row>
    <row r="11" spans="1:16" x14ac:dyDescent="0.3">
      <c r="A11" s="76">
        <v>21351</v>
      </c>
      <c r="B11" s="75" t="s">
        <v>404</v>
      </c>
      <c r="C11" s="74">
        <v>0</v>
      </c>
      <c r="D11" s="74">
        <v>387160</v>
      </c>
      <c r="E11" s="74">
        <v>20959582</v>
      </c>
      <c r="F11" s="74">
        <v>0</v>
      </c>
      <c r="G11" s="74">
        <v>0</v>
      </c>
      <c r="H11" s="74">
        <v>0</v>
      </c>
      <c r="I11" s="74">
        <v>0</v>
      </c>
      <c r="J11" s="74">
        <v>21346742</v>
      </c>
    </row>
    <row r="12" spans="1:16" ht="20.399999999999999" x14ac:dyDescent="0.3">
      <c r="A12" s="76">
        <v>2157</v>
      </c>
      <c r="B12" s="75" t="s">
        <v>403</v>
      </c>
      <c r="C12" s="74">
        <v>0</v>
      </c>
      <c r="D12" s="74">
        <v>1209940</v>
      </c>
      <c r="E12" s="74">
        <v>1623040</v>
      </c>
      <c r="F12" s="74">
        <v>0</v>
      </c>
      <c r="G12" s="74">
        <v>0</v>
      </c>
      <c r="H12" s="74">
        <v>0</v>
      </c>
      <c r="I12" s="74">
        <v>0</v>
      </c>
      <c r="J12" s="74">
        <v>2832980</v>
      </c>
    </row>
    <row r="13" spans="1:16" ht="20.399999999999999" x14ac:dyDescent="0.3">
      <c r="A13" s="76">
        <v>21821</v>
      </c>
      <c r="B13" s="75" t="s">
        <v>402</v>
      </c>
      <c r="C13" s="74">
        <v>0</v>
      </c>
      <c r="D13" s="74">
        <v>4290000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4290000</v>
      </c>
    </row>
    <row r="14" spans="1:16" ht="20.399999999999999" x14ac:dyDescent="0.3">
      <c r="A14" s="76">
        <v>21838</v>
      </c>
      <c r="B14" s="75" t="s">
        <v>401</v>
      </c>
      <c r="C14" s="74">
        <v>0</v>
      </c>
      <c r="D14" s="74">
        <v>126800</v>
      </c>
      <c r="E14" s="74">
        <v>1204120</v>
      </c>
      <c r="F14" s="74">
        <v>0</v>
      </c>
      <c r="G14" s="74">
        <v>0</v>
      </c>
      <c r="H14" s="74">
        <v>0</v>
      </c>
      <c r="I14" s="74">
        <v>0</v>
      </c>
      <c r="J14" s="74">
        <v>1330920</v>
      </c>
    </row>
    <row r="15" spans="1:16" ht="20.399999999999999" x14ac:dyDescent="0.3">
      <c r="A15" s="76">
        <v>21848</v>
      </c>
      <c r="B15" s="75" t="s">
        <v>400</v>
      </c>
      <c r="C15" s="74">
        <v>0</v>
      </c>
      <c r="D15" s="74">
        <v>613040</v>
      </c>
      <c r="E15" s="74">
        <v>105600</v>
      </c>
      <c r="F15" s="74">
        <v>0</v>
      </c>
      <c r="G15" s="74">
        <v>0</v>
      </c>
      <c r="H15" s="74">
        <v>0</v>
      </c>
      <c r="I15" s="74">
        <v>0</v>
      </c>
      <c r="J15" s="74">
        <v>718640</v>
      </c>
    </row>
    <row r="16" spans="1:16" x14ac:dyDescent="0.3">
      <c r="A16" s="76">
        <v>2188</v>
      </c>
      <c r="B16" s="75" t="s">
        <v>273</v>
      </c>
      <c r="C16" s="74">
        <v>0</v>
      </c>
      <c r="D16" s="74">
        <v>480000</v>
      </c>
      <c r="E16" s="74">
        <v>59900</v>
      </c>
      <c r="F16" s="74">
        <v>0</v>
      </c>
      <c r="G16" s="74">
        <v>0</v>
      </c>
      <c r="H16" s="74">
        <v>0</v>
      </c>
      <c r="I16" s="74">
        <v>0</v>
      </c>
      <c r="J16" s="74">
        <v>539900</v>
      </c>
    </row>
    <row r="17" spans="1:10" ht="20.399999999999999" x14ac:dyDescent="0.3">
      <c r="A17" s="76">
        <v>231314</v>
      </c>
      <c r="B17" s="75" t="s">
        <v>430</v>
      </c>
      <c r="C17" s="74">
        <v>0</v>
      </c>
      <c r="D17" s="74">
        <v>3673662</v>
      </c>
      <c r="E17" s="74">
        <v>10538718</v>
      </c>
      <c r="F17" s="74">
        <v>0</v>
      </c>
      <c r="G17" s="74">
        <v>0</v>
      </c>
      <c r="H17" s="74">
        <v>0</v>
      </c>
      <c r="I17" s="74">
        <v>0</v>
      </c>
      <c r="J17" s="74">
        <v>14212380</v>
      </c>
    </row>
    <row r="18" spans="1:10" ht="40.799999999999997" x14ac:dyDescent="0.3">
      <c r="A18" s="76">
        <v>23181</v>
      </c>
      <c r="B18" s="75" t="s">
        <v>429</v>
      </c>
      <c r="C18" s="74">
        <v>0</v>
      </c>
      <c r="D18" s="74">
        <v>0</v>
      </c>
      <c r="E18" s="74">
        <v>120000</v>
      </c>
      <c r="F18" s="74">
        <v>0</v>
      </c>
      <c r="G18" s="74">
        <v>0</v>
      </c>
      <c r="H18" s="74">
        <v>0</v>
      </c>
      <c r="I18" s="74">
        <v>0</v>
      </c>
      <c r="J18" s="74">
        <v>120000</v>
      </c>
    </row>
    <row r="19" spans="1:10" ht="13.2" x14ac:dyDescent="0.3">
      <c r="A19" s="402" t="s">
        <v>52</v>
      </c>
      <c r="B19" s="403"/>
      <c r="C19" s="74"/>
      <c r="D19" s="74"/>
      <c r="E19" s="74"/>
      <c r="F19" s="74"/>
      <c r="G19" s="74"/>
      <c r="H19" s="74"/>
      <c r="I19" s="74"/>
      <c r="J19" s="74"/>
    </row>
    <row r="20" spans="1:10" ht="13.2" x14ac:dyDescent="0.3">
      <c r="A20" s="404" t="s">
        <v>199</v>
      </c>
      <c r="B20" s="405"/>
      <c r="C20" s="405"/>
      <c r="D20" s="405"/>
      <c r="E20" s="405"/>
      <c r="F20" s="405"/>
      <c r="G20" s="405"/>
      <c r="H20" s="405"/>
      <c r="I20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20:I20"/>
    <mergeCell ref="A5:I5"/>
    <mergeCell ref="A19:B1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428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427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249</v>
      </c>
      <c r="D7" s="40" t="s">
        <v>317</v>
      </c>
      <c r="E7" s="40" t="s">
        <v>316</v>
      </c>
      <c r="F7" s="40"/>
      <c r="G7" s="40"/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/>
      <c r="D8" s="74"/>
      <c r="E8" s="74"/>
      <c r="F8" s="74"/>
      <c r="G8" s="74"/>
      <c r="H8" s="74"/>
      <c r="I8" s="74"/>
    </row>
    <row r="9" spans="1:9" ht="13.2" x14ac:dyDescent="0.3">
      <c r="A9" s="402" t="s">
        <v>52</v>
      </c>
      <c r="B9" s="403"/>
      <c r="C9" s="74"/>
      <c r="D9" s="74"/>
      <c r="E9" s="74"/>
      <c r="F9" s="74"/>
      <c r="G9" s="74"/>
      <c r="H9" s="74"/>
      <c r="I9" s="74"/>
    </row>
    <row r="10" spans="1:9" ht="13.2" x14ac:dyDescent="0.3">
      <c r="A10" s="404" t="s">
        <v>199</v>
      </c>
      <c r="B10" s="405"/>
      <c r="C10" s="405"/>
      <c r="D10" s="405"/>
      <c r="E10" s="405"/>
      <c r="F10" s="405"/>
      <c r="G10" s="405"/>
      <c r="H10" s="405"/>
      <c r="I10" s="405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426</v>
      </c>
      <c r="J2" s="406" t="s">
        <v>407</v>
      </c>
      <c r="K2" s="282"/>
      <c r="L2" s="282"/>
      <c r="M2" s="282"/>
      <c r="N2" s="282"/>
      <c r="O2" s="282"/>
      <c r="P2" s="78" t="s">
        <v>426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425</v>
      </c>
      <c r="B5" s="392"/>
      <c r="C5" s="392"/>
      <c r="D5" s="392"/>
      <c r="E5" s="392"/>
      <c r="F5" s="392"/>
      <c r="G5" s="392"/>
      <c r="H5" s="392"/>
      <c r="I5" s="392"/>
      <c r="J5" s="340" t="s">
        <v>425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 t="s">
        <v>251</v>
      </c>
    </row>
    <row r="7" spans="1:16" ht="40.799999999999997" x14ac:dyDescent="0.3">
      <c r="A7" s="40" t="s">
        <v>250</v>
      </c>
      <c r="B7" s="40"/>
      <c r="C7" s="40"/>
      <c r="D7" s="40" t="s">
        <v>313</v>
      </c>
      <c r="E7" s="40" t="s">
        <v>308</v>
      </c>
      <c r="F7" s="40" t="s">
        <v>312</v>
      </c>
      <c r="G7" s="40" t="s">
        <v>311</v>
      </c>
      <c r="H7" s="40" t="s">
        <v>310</v>
      </c>
      <c r="I7" s="40" t="s">
        <v>309</v>
      </c>
      <c r="J7" s="40" t="s">
        <v>240</v>
      </c>
      <c r="K7" s="40" t="s">
        <v>273</v>
      </c>
      <c r="L7" s="40" t="s">
        <v>239</v>
      </c>
    </row>
    <row r="8" spans="1:16" ht="13.2" x14ac:dyDescent="0.3">
      <c r="A8" s="402" t="s">
        <v>53</v>
      </c>
      <c r="B8" s="403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6" ht="13.2" x14ac:dyDescent="0.3">
      <c r="A9" s="402" t="s">
        <v>52</v>
      </c>
      <c r="B9" s="403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6" ht="13.2" x14ac:dyDescent="0.3">
      <c r="A10" s="404" t="s">
        <v>199</v>
      </c>
      <c r="B10" s="405"/>
      <c r="C10" s="405"/>
      <c r="D10" s="405"/>
      <c r="E10" s="405"/>
      <c r="F10" s="405"/>
      <c r="G10" s="405"/>
      <c r="H10" s="405"/>
      <c r="I10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0:I10"/>
    <mergeCell ref="A5:I5"/>
    <mergeCell ref="A9:B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8" ht="13.2" x14ac:dyDescent="0.3">
      <c r="A1" s="297" t="s">
        <v>258</v>
      </c>
      <c r="B1" s="291"/>
      <c r="C1" s="291"/>
      <c r="D1" s="291"/>
      <c r="E1" s="291"/>
      <c r="F1" s="291"/>
      <c r="G1" s="291"/>
      <c r="H1" s="79" t="s">
        <v>257</v>
      </c>
    </row>
    <row r="2" spans="1:8" ht="13.2" x14ac:dyDescent="0.3">
      <c r="A2" s="281" t="s">
        <v>407</v>
      </c>
      <c r="B2" s="282"/>
      <c r="C2" s="282"/>
      <c r="D2" s="282"/>
      <c r="E2" s="282"/>
      <c r="F2" s="282"/>
      <c r="G2" s="282"/>
      <c r="H2" s="78" t="s">
        <v>424</v>
      </c>
    </row>
    <row r="3" spans="1:8" ht="13.2" x14ac:dyDescent="0.3">
      <c r="A3" s="277" t="s">
        <v>254</v>
      </c>
      <c r="B3" s="278"/>
      <c r="C3" s="278"/>
      <c r="D3" s="278"/>
      <c r="E3" s="278"/>
      <c r="F3" s="278"/>
      <c r="G3" s="278"/>
      <c r="H3" s="77"/>
    </row>
    <row r="5" spans="1:8" ht="13.2" x14ac:dyDescent="0.3">
      <c r="A5" s="391" t="s">
        <v>423</v>
      </c>
      <c r="B5" s="392"/>
      <c r="C5" s="392"/>
      <c r="D5" s="392"/>
      <c r="E5" s="392"/>
      <c r="F5" s="392"/>
      <c r="G5" s="392"/>
      <c r="H5" s="392"/>
    </row>
    <row r="6" spans="1:8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8</v>
      </c>
      <c r="H6" s="58" t="s">
        <v>251</v>
      </c>
    </row>
    <row r="7" spans="1:8" ht="40.799999999999997" x14ac:dyDescent="0.3">
      <c r="A7" s="40" t="s">
        <v>250</v>
      </c>
      <c r="B7" s="40"/>
      <c r="C7" s="40" t="s">
        <v>249</v>
      </c>
      <c r="D7" s="40" t="s">
        <v>296</v>
      </c>
      <c r="E7" s="40" t="s">
        <v>295</v>
      </c>
      <c r="F7" s="40" t="s">
        <v>294</v>
      </c>
      <c r="G7" s="40" t="s">
        <v>273</v>
      </c>
      <c r="H7" s="40" t="s">
        <v>239</v>
      </c>
    </row>
    <row r="8" spans="1:8" ht="13.2" x14ac:dyDescent="0.3">
      <c r="A8" s="402" t="s">
        <v>53</v>
      </c>
      <c r="B8" s="403"/>
      <c r="C8" s="74">
        <v>4332610</v>
      </c>
      <c r="D8" s="74">
        <v>0</v>
      </c>
      <c r="E8" s="74">
        <v>0</v>
      </c>
      <c r="F8" s="74">
        <v>0</v>
      </c>
      <c r="G8" s="74">
        <v>0</v>
      </c>
      <c r="H8" s="74">
        <v>4332610</v>
      </c>
    </row>
    <row r="9" spans="1:8" x14ac:dyDescent="0.3">
      <c r="A9" s="76">
        <v>21351</v>
      </c>
      <c r="B9" s="75" t="s">
        <v>404</v>
      </c>
      <c r="C9" s="74">
        <v>209400</v>
      </c>
      <c r="D9" s="74">
        <v>0</v>
      </c>
      <c r="E9" s="74">
        <v>0</v>
      </c>
      <c r="F9" s="74">
        <v>0</v>
      </c>
      <c r="G9" s="74">
        <v>0</v>
      </c>
      <c r="H9" s="74">
        <v>209400</v>
      </c>
    </row>
    <row r="10" spans="1:8" ht="20.399999999999999" x14ac:dyDescent="0.3">
      <c r="A10" s="76">
        <v>21821</v>
      </c>
      <c r="B10" s="75" t="s">
        <v>402</v>
      </c>
      <c r="C10" s="74">
        <v>3350000</v>
      </c>
      <c r="D10" s="74">
        <v>0</v>
      </c>
      <c r="E10" s="74">
        <v>0</v>
      </c>
      <c r="F10" s="74">
        <v>0</v>
      </c>
      <c r="G10" s="74">
        <v>0</v>
      </c>
      <c r="H10" s="74">
        <v>3350000</v>
      </c>
    </row>
    <row r="11" spans="1:8" ht="20.399999999999999" x14ac:dyDescent="0.3">
      <c r="A11" s="76">
        <v>21848</v>
      </c>
      <c r="B11" s="75" t="s">
        <v>400</v>
      </c>
      <c r="C11" s="74">
        <v>773210</v>
      </c>
      <c r="D11" s="74">
        <v>0</v>
      </c>
      <c r="E11" s="74">
        <v>0</v>
      </c>
      <c r="F11" s="74">
        <v>0</v>
      </c>
      <c r="G11" s="74">
        <v>0</v>
      </c>
      <c r="H11" s="74">
        <v>773210</v>
      </c>
    </row>
    <row r="12" spans="1:8" ht="13.2" x14ac:dyDescent="0.3">
      <c r="A12" s="402" t="s">
        <v>52</v>
      </c>
      <c r="B12" s="403"/>
      <c r="C12" s="74"/>
      <c r="D12" s="74"/>
      <c r="E12" s="74"/>
      <c r="F12" s="74"/>
      <c r="G12" s="74"/>
      <c r="H12" s="74"/>
    </row>
    <row r="13" spans="1:8" ht="13.2" x14ac:dyDescent="0.3">
      <c r="A13" s="404" t="s">
        <v>199</v>
      </c>
      <c r="B13" s="405"/>
      <c r="C13" s="405"/>
      <c r="D13" s="405"/>
      <c r="E13" s="405"/>
      <c r="F13" s="405"/>
      <c r="G13" s="405"/>
      <c r="H13" s="405"/>
    </row>
  </sheetData>
  <mergeCells count="7">
    <mergeCell ref="A13:H13"/>
    <mergeCell ref="A5:H5"/>
    <mergeCell ref="A12:B12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422</v>
      </c>
      <c r="J2" s="406" t="s">
        <v>407</v>
      </c>
      <c r="K2" s="282"/>
      <c r="L2" s="282"/>
      <c r="M2" s="282"/>
      <c r="N2" s="282"/>
      <c r="O2" s="282"/>
      <c r="P2" s="78" t="s">
        <v>422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421</v>
      </c>
      <c r="B5" s="392"/>
      <c r="C5" s="392"/>
      <c r="D5" s="392"/>
      <c r="E5" s="392"/>
      <c r="F5" s="392"/>
      <c r="G5" s="392"/>
      <c r="H5" s="392"/>
      <c r="I5" s="392"/>
      <c r="J5" s="340" t="s">
        <v>421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40" t="s">
        <v>250</v>
      </c>
      <c r="B7" s="40"/>
      <c r="C7" s="40" t="s">
        <v>249</v>
      </c>
      <c r="D7" s="40" t="s">
        <v>291</v>
      </c>
      <c r="E7" s="40" t="s">
        <v>290</v>
      </c>
      <c r="F7" s="40" t="s">
        <v>289</v>
      </c>
      <c r="G7" s="40" t="s">
        <v>288</v>
      </c>
      <c r="H7" s="40" t="s">
        <v>287</v>
      </c>
      <c r="I7" s="40" t="s">
        <v>286</v>
      </c>
      <c r="J7" s="40" t="s">
        <v>285</v>
      </c>
      <c r="K7" s="40" t="s">
        <v>273</v>
      </c>
      <c r="L7" s="40" t="s">
        <v>240</v>
      </c>
      <c r="M7" s="40" t="s">
        <v>239</v>
      </c>
    </row>
    <row r="8" spans="1:16" ht="13.2" x14ac:dyDescent="0.3">
      <c r="A8" s="402" t="s">
        <v>53</v>
      </c>
      <c r="B8" s="403"/>
      <c r="C8" s="74">
        <v>3790413</v>
      </c>
      <c r="D8" s="74">
        <v>3584722</v>
      </c>
      <c r="E8" s="74">
        <v>47958375</v>
      </c>
      <c r="F8" s="74">
        <v>0</v>
      </c>
      <c r="G8" s="74">
        <v>118131253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173464763</v>
      </c>
    </row>
    <row r="9" spans="1:16" x14ac:dyDescent="0.3">
      <c r="A9" s="76">
        <v>2033</v>
      </c>
      <c r="B9" s="75" t="s">
        <v>416</v>
      </c>
      <c r="C9" s="74">
        <v>0</v>
      </c>
      <c r="D9" s="74">
        <v>94720</v>
      </c>
      <c r="E9" s="74">
        <v>44904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139624</v>
      </c>
    </row>
    <row r="10" spans="1:16" x14ac:dyDescent="0.3">
      <c r="A10" s="76">
        <v>21351</v>
      </c>
      <c r="B10" s="75" t="s">
        <v>404</v>
      </c>
      <c r="C10" s="74">
        <v>290000</v>
      </c>
      <c r="D10" s="74">
        <v>164512</v>
      </c>
      <c r="E10" s="74">
        <v>0</v>
      </c>
      <c r="F10" s="74">
        <v>0</v>
      </c>
      <c r="G10" s="74">
        <v>2027960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2482472</v>
      </c>
    </row>
    <row r="11" spans="1:16" x14ac:dyDescent="0.3">
      <c r="A11" s="76">
        <v>2152</v>
      </c>
      <c r="B11" s="75" t="s">
        <v>412</v>
      </c>
      <c r="C11" s="74">
        <v>0</v>
      </c>
      <c r="D11" s="74">
        <v>2520000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2520000</v>
      </c>
    </row>
    <row r="12" spans="1:16" ht="20.399999999999999" x14ac:dyDescent="0.3">
      <c r="A12" s="76">
        <v>2157</v>
      </c>
      <c r="B12" s="75" t="s">
        <v>403</v>
      </c>
      <c r="C12" s="74">
        <v>708305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708305</v>
      </c>
    </row>
    <row r="13" spans="1:16" ht="20.399999999999999" x14ac:dyDescent="0.3">
      <c r="A13" s="76">
        <v>21824</v>
      </c>
      <c r="B13" s="75" t="s">
        <v>414</v>
      </c>
      <c r="C13" s="74">
        <v>0</v>
      </c>
      <c r="D13" s="74">
        <v>0</v>
      </c>
      <c r="E13" s="74">
        <v>0</v>
      </c>
      <c r="F13" s="74">
        <v>0</v>
      </c>
      <c r="G13" s="74">
        <v>7193135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7193135</v>
      </c>
    </row>
    <row r="14" spans="1:16" ht="20.399999999999999" x14ac:dyDescent="0.3">
      <c r="A14" s="76">
        <v>21838</v>
      </c>
      <c r="B14" s="75" t="s">
        <v>401</v>
      </c>
      <c r="C14" s="74">
        <v>0</v>
      </c>
      <c r="D14" s="74">
        <v>76200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76200</v>
      </c>
    </row>
    <row r="15" spans="1:16" ht="20.399999999999999" x14ac:dyDescent="0.3">
      <c r="A15" s="76">
        <v>21848</v>
      </c>
      <c r="B15" s="75" t="s">
        <v>400</v>
      </c>
      <c r="C15" s="74">
        <v>64900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64900</v>
      </c>
    </row>
    <row r="16" spans="1:16" x14ac:dyDescent="0.3">
      <c r="A16" s="76">
        <v>2188</v>
      </c>
      <c r="B16" s="75" t="s">
        <v>273</v>
      </c>
      <c r="C16" s="74">
        <v>0</v>
      </c>
      <c r="D16" s="74">
        <v>235640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235640</v>
      </c>
    </row>
    <row r="17" spans="1:13" ht="20.399999999999999" x14ac:dyDescent="0.3">
      <c r="A17" s="76">
        <v>231318</v>
      </c>
      <c r="B17" s="75" t="s">
        <v>420</v>
      </c>
      <c r="C17" s="74">
        <v>2727208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2727208</v>
      </c>
    </row>
    <row r="18" spans="1:13" x14ac:dyDescent="0.3">
      <c r="A18" s="76">
        <v>23153</v>
      </c>
      <c r="B18" s="75" t="s">
        <v>419</v>
      </c>
      <c r="C18" s="74">
        <v>0</v>
      </c>
      <c r="D18" s="74">
        <v>0</v>
      </c>
      <c r="E18" s="74">
        <v>47913471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47913471</v>
      </c>
    </row>
    <row r="19" spans="1:13" ht="20.399999999999999" x14ac:dyDescent="0.3">
      <c r="A19" s="76">
        <v>23154</v>
      </c>
      <c r="B19" s="75" t="s">
        <v>411</v>
      </c>
      <c r="C19" s="74">
        <v>0</v>
      </c>
      <c r="D19" s="74">
        <v>0</v>
      </c>
      <c r="E19" s="74">
        <v>0</v>
      </c>
      <c r="F19" s="74">
        <v>0</v>
      </c>
      <c r="G19" s="74">
        <v>108910158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108910158</v>
      </c>
    </row>
    <row r="20" spans="1:13" ht="20.399999999999999" x14ac:dyDescent="0.3">
      <c r="A20" s="76">
        <v>23157</v>
      </c>
      <c r="B20" s="75" t="s">
        <v>403</v>
      </c>
      <c r="C20" s="74">
        <v>0</v>
      </c>
      <c r="D20" s="74">
        <v>493650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493650</v>
      </c>
    </row>
    <row r="21" spans="1:13" ht="13.2" x14ac:dyDescent="0.3">
      <c r="A21" s="402" t="s">
        <v>52</v>
      </c>
      <c r="B21" s="40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3.2" x14ac:dyDescent="0.3">
      <c r="A22" s="404" t="s">
        <v>199</v>
      </c>
      <c r="B22" s="405"/>
      <c r="C22" s="405"/>
      <c r="D22" s="405"/>
      <c r="E22" s="405"/>
      <c r="F22" s="405"/>
      <c r="G22" s="405"/>
      <c r="H22" s="405"/>
      <c r="I22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22:I22"/>
    <mergeCell ref="A5:I5"/>
    <mergeCell ref="A21:B21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418</v>
      </c>
      <c r="J2" s="406" t="s">
        <v>407</v>
      </c>
      <c r="K2" s="282"/>
      <c r="L2" s="282"/>
      <c r="M2" s="282"/>
      <c r="N2" s="282"/>
      <c r="O2" s="282"/>
      <c r="P2" s="78" t="s">
        <v>418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417</v>
      </c>
      <c r="B5" s="392"/>
      <c r="C5" s="392"/>
      <c r="D5" s="392"/>
      <c r="E5" s="392"/>
      <c r="F5" s="392"/>
      <c r="G5" s="392"/>
      <c r="H5" s="392"/>
      <c r="I5" s="392"/>
      <c r="J5" s="340" t="s">
        <v>417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8</v>
      </c>
      <c r="K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278</v>
      </c>
      <c r="E7" s="40" t="s">
        <v>277</v>
      </c>
      <c r="F7" s="40" t="s">
        <v>276</v>
      </c>
      <c r="G7" s="40" t="s">
        <v>275</v>
      </c>
      <c r="H7" s="40" t="s">
        <v>274</v>
      </c>
      <c r="I7" s="40" t="s">
        <v>240</v>
      </c>
      <c r="J7" s="40" t="s">
        <v>273</v>
      </c>
      <c r="K7" s="40" t="s">
        <v>239</v>
      </c>
    </row>
    <row r="8" spans="1:16" ht="13.2" x14ac:dyDescent="0.3">
      <c r="A8" s="402" t="s">
        <v>53</v>
      </c>
      <c r="B8" s="403"/>
      <c r="C8" s="74">
        <v>65612110</v>
      </c>
      <c r="D8" s="74">
        <v>151524559</v>
      </c>
      <c r="E8" s="74">
        <v>8138664</v>
      </c>
      <c r="F8" s="74">
        <v>26435176</v>
      </c>
      <c r="G8" s="74">
        <v>0</v>
      </c>
      <c r="H8" s="74">
        <v>0</v>
      </c>
      <c r="I8" s="74">
        <v>0</v>
      </c>
      <c r="J8" s="74">
        <v>0</v>
      </c>
      <c r="K8" s="74">
        <v>251710509</v>
      </c>
    </row>
    <row r="9" spans="1:16" x14ac:dyDescent="0.3">
      <c r="A9" s="76">
        <v>2033</v>
      </c>
      <c r="B9" s="75" t="s">
        <v>416</v>
      </c>
      <c r="C9" s="74">
        <v>0</v>
      </c>
      <c r="D9" s="74">
        <v>39525</v>
      </c>
      <c r="E9" s="74">
        <v>44203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83728</v>
      </c>
    </row>
    <row r="10" spans="1:16" ht="20.399999999999999" x14ac:dyDescent="0.3">
      <c r="A10" s="76">
        <v>2051</v>
      </c>
      <c r="B10" s="75" t="s">
        <v>415</v>
      </c>
      <c r="C10" s="74">
        <v>672000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672000</v>
      </c>
    </row>
    <row r="11" spans="1:16" x14ac:dyDescent="0.3">
      <c r="A11" s="76">
        <v>21351</v>
      </c>
      <c r="B11" s="75" t="s">
        <v>404</v>
      </c>
      <c r="C11" s="74">
        <v>5474475</v>
      </c>
      <c r="D11" s="74">
        <v>0</v>
      </c>
      <c r="E11" s="74">
        <v>66528</v>
      </c>
      <c r="F11" s="74">
        <v>1470050</v>
      </c>
      <c r="G11" s="74">
        <v>0</v>
      </c>
      <c r="H11" s="74">
        <v>0</v>
      </c>
      <c r="I11" s="74">
        <v>0</v>
      </c>
      <c r="J11" s="74">
        <v>0</v>
      </c>
      <c r="K11" s="74">
        <v>7011053</v>
      </c>
    </row>
    <row r="12" spans="1:16" ht="20.399999999999999" x14ac:dyDescent="0.3">
      <c r="A12" s="76">
        <v>2157</v>
      </c>
      <c r="B12" s="75" t="s">
        <v>403</v>
      </c>
      <c r="C12" s="74">
        <v>42545360</v>
      </c>
      <c r="D12" s="74">
        <v>0</v>
      </c>
      <c r="E12" s="74">
        <v>3233910</v>
      </c>
      <c r="F12" s="74">
        <v>5272120</v>
      </c>
      <c r="G12" s="74">
        <v>0</v>
      </c>
      <c r="H12" s="74">
        <v>0</v>
      </c>
      <c r="I12" s="74">
        <v>0</v>
      </c>
      <c r="J12" s="74">
        <v>0</v>
      </c>
      <c r="K12" s="74">
        <v>51051390</v>
      </c>
    </row>
    <row r="13" spans="1:16" ht="20.399999999999999" x14ac:dyDescent="0.3">
      <c r="A13" s="76">
        <v>21821</v>
      </c>
      <c r="B13" s="75" t="s">
        <v>402</v>
      </c>
      <c r="C13" s="74">
        <v>0</v>
      </c>
      <c r="D13" s="74">
        <v>10255000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10255000</v>
      </c>
    </row>
    <row r="14" spans="1:16" ht="20.399999999999999" x14ac:dyDescent="0.3">
      <c r="A14" s="76">
        <v>21824</v>
      </c>
      <c r="B14" s="75" t="s">
        <v>414</v>
      </c>
      <c r="C14" s="74">
        <v>164600</v>
      </c>
      <c r="D14" s="74">
        <v>89412912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89577512</v>
      </c>
    </row>
    <row r="15" spans="1:16" ht="20.399999999999999" x14ac:dyDescent="0.3">
      <c r="A15" s="76">
        <v>21848</v>
      </c>
      <c r="B15" s="75" t="s">
        <v>400</v>
      </c>
      <c r="C15" s="74">
        <v>698950</v>
      </c>
      <c r="D15" s="74">
        <v>0</v>
      </c>
      <c r="E15" s="74">
        <v>875360</v>
      </c>
      <c r="F15" s="74">
        <v>184320</v>
      </c>
      <c r="G15" s="74">
        <v>0</v>
      </c>
      <c r="H15" s="74">
        <v>0</v>
      </c>
      <c r="I15" s="74">
        <v>0</v>
      </c>
      <c r="J15" s="74">
        <v>0</v>
      </c>
      <c r="K15" s="74">
        <v>1758630</v>
      </c>
    </row>
    <row r="16" spans="1:16" x14ac:dyDescent="0.3">
      <c r="A16" s="76">
        <v>2188</v>
      </c>
      <c r="B16" s="75" t="s">
        <v>273</v>
      </c>
      <c r="C16" s="74">
        <v>0</v>
      </c>
      <c r="D16" s="74">
        <v>0</v>
      </c>
      <c r="E16" s="74">
        <v>163400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163400</v>
      </c>
    </row>
    <row r="17" spans="1:11" ht="20.399999999999999" x14ac:dyDescent="0.3">
      <c r="A17" s="76">
        <v>231311</v>
      </c>
      <c r="B17" s="75" t="s">
        <v>398</v>
      </c>
      <c r="C17" s="74">
        <v>15451825</v>
      </c>
      <c r="D17" s="74">
        <v>0</v>
      </c>
      <c r="E17" s="74">
        <v>1498300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16950125</v>
      </c>
    </row>
    <row r="18" spans="1:11" x14ac:dyDescent="0.3">
      <c r="A18" s="76">
        <v>23151</v>
      </c>
      <c r="B18" s="75" t="s">
        <v>413</v>
      </c>
      <c r="C18" s="74">
        <v>0</v>
      </c>
      <c r="D18" s="74">
        <v>2421638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2421638</v>
      </c>
    </row>
    <row r="19" spans="1:11" x14ac:dyDescent="0.3">
      <c r="A19" s="76">
        <v>23152</v>
      </c>
      <c r="B19" s="75" t="s">
        <v>412</v>
      </c>
      <c r="C19" s="74">
        <v>0</v>
      </c>
      <c r="D19" s="74">
        <v>44461390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44461390</v>
      </c>
    </row>
    <row r="20" spans="1:11" ht="20.399999999999999" x14ac:dyDescent="0.3">
      <c r="A20" s="76">
        <v>23154</v>
      </c>
      <c r="B20" s="75" t="s">
        <v>411</v>
      </c>
      <c r="C20" s="74">
        <v>0</v>
      </c>
      <c r="D20" s="74">
        <v>0</v>
      </c>
      <c r="E20" s="74">
        <v>0</v>
      </c>
      <c r="F20" s="74">
        <v>19508686</v>
      </c>
      <c r="G20" s="74">
        <v>0</v>
      </c>
      <c r="H20" s="74">
        <v>0</v>
      </c>
      <c r="I20" s="74">
        <v>0</v>
      </c>
      <c r="J20" s="74">
        <v>0</v>
      </c>
      <c r="K20" s="74">
        <v>19508686</v>
      </c>
    </row>
    <row r="21" spans="1:11" x14ac:dyDescent="0.3">
      <c r="A21" s="76">
        <v>23155</v>
      </c>
      <c r="B21" s="75" t="s">
        <v>410</v>
      </c>
      <c r="C21" s="74">
        <v>0</v>
      </c>
      <c r="D21" s="74">
        <v>0</v>
      </c>
      <c r="E21" s="74">
        <v>198490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198490</v>
      </c>
    </row>
    <row r="22" spans="1:11" ht="20.399999999999999" x14ac:dyDescent="0.3">
      <c r="A22" s="76">
        <v>23157</v>
      </c>
      <c r="B22" s="75" t="s">
        <v>403</v>
      </c>
      <c r="C22" s="74">
        <v>0</v>
      </c>
      <c r="D22" s="74">
        <v>4934094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4934094</v>
      </c>
    </row>
    <row r="23" spans="1:11" ht="20.399999999999999" x14ac:dyDescent="0.3">
      <c r="A23" s="76">
        <v>231841</v>
      </c>
      <c r="B23" s="75" t="s">
        <v>409</v>
      </c>
      <c r="C23" s="74">
        <v>604900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604900</v>
      </c>
    </row>
    <row r="24" spans="1:11" ht="40.799999999999997" x14ac:dyDescent="0.3">
      <c r="A24" s="76">
        <v>238</v>
      </c>
      <c r="B24" s="75" t="s">
        <v>408</v>
      </c>
      <c r="C24" s="74">
        <v>0</v>
      </c>
      <c r="D24" s="74">
        <v>0</v>
      </c>
      <c r="E24" s="74">
        <v>2058473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2058473</v>
      </c>
    </row>
    <row r="25" spans="1:11" ht="13.2" x14ac:dyDescent="0.3">
      <c r="A25" s="402" t="s">
        <v>52</v>
      </c>
      <c r="B25" s="403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3.2" x14ac:dyDescent="0.3">
      <c r="A26" s="404" t="s">
        <v>199</v>
      </c>
      <c r="B26" s="405"/>
      <c r="C26" s="405"/>
      <c r="D26" s="405"/>
      <c r="E26" s="405"/>
      <c r="F26" s="405"/>
      <c r="G26" s="405"/>
      <c r="H26" s="405"/>
      <c r="I26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26:I26"/>
    <mergeCell ref="A5:I5"/>
    <mergeCell ref="A25:B25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407</v>
      </c>
      <c r="B2" s="282"/>
      <c r="C2" s="282"/>
      <c r="D2" s="282"/>
      <c r="E2" s="282"/>
      <c r="F2" s="282"/>
      <c r="G2" s="282"/>
      <c r="H2" s="282"/>
      <c r="I2" s="78" t="s">
        <v>406</v>
      </c>
      <c r="J2" s="406" t="s">
        <v>407</v>
      </c>
      <c r="K2" s="282"/>
      <c r="L2" s="282"/>
      <c r="M2" s="282"/>
      <c r="N2" s="282"/>
      <c r="O2" s="282"/>
      <c r="P2" s="78" t="s">
        <v>406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405</v>
      </c>
      <c r="B5" s="392"/>
      <c r="C5" s="392"/>
      <c r="D5" s="392"/>
      <c r="E5" s="392"/>
      <c r="F5" s="392"/>
      <c r="G5" s="392"/>
      <c r="H5" s="392"/>
      <c r="I5" s="392"/>
      <c r="J5" s="340" t="s">
        <v>405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40" t="s">
        <v>250</v>
      </c>
      <c r="B7" s="40"/>
      <c r="C7" s="40" t="s">
        <v>249</v>
      </c>
      <c r="D7" s="40" t="s">
        <v>248</v>
      </c>
      <c r="E7" s="40" t="s">
        <v>247</v>
      </c>
      <c r="F7" s="40" t="s">
        <v>246</v>
      </c>
      <c r="G7" s="40" t="s">
        <v>245</v>
      </c>
      <c r="H7" s="40" t="s">
        <v>244</v>
      </c>
      <c r="I7" s="40" t="s">
        <v>243</v>
      </c>
      <c r="J7" s="40" t="s">
        <v>242</v>
      </c>
      <c r="K7" s="40" t="s">
        <v>241</v>
      </c>
      <c r="L7" s="40" t="s">
        <v>240</v>
      </c>
      <c r="M7" s="40" t="s">
        <v>239</v>
      </c>
    </row>
    <row r="8" spans="1:16" ht="13.2" x14ac:dyDescent="0.3">
      <c r="A8" s="402" t="s">
        <v>53</v>
      </c>
      <c r="B8" s="403"/>
      <c r="C8" s="74">
        <v>2661010</v>
      </c>
      <c r="D8" s="74">
        <v>3533000</v>
      </c>
      <c r="E8" s="74">
        <v>2144965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8338975</v>
      </c>
    </row>
    <row r="9" spans="1:16" x14ac:dyDescent="0.3">
      <c r="A9" s="76">
        <v>21351</v>
      </c>
      <c r="B9" s="75" t="s">
        <v>404</v>
      </c>
      <c r="C9" s="74">
        <v>0</v>
      </c>
      <c r="D9" s="74">
        <v>279300</v>
      </c>
      <c r="E9" s="74">
        <v>281000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560300</v>
      </c>
    </row>
    <row r="10" spans="1:16" ht="20.399999999999999" x14ac:dyDescent="0.3">
      <c r="A10" s="76">
        <v>2157</v>
      </c>
      <c r="B10" s="75" t="s">
        <v>403</v>
      </c>
      <c r="C10" s="74">
        <v>0</v>
      </c>
      <c r="D10" s="74">
        <v>0</v>
      </c>
      <c r="E10" s="74">
        <v>854955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854955</v>
      </c>
    </row>
    <row r="11" spans="1:16" ht="20.399999999999999" x14ac:dyDescent="0.3">
      <c r="A11" s="76">
        <v>21821</v>
      </c>
      <c r="B11" s="75" t="s">
        <v>402</v>
      </c>
      <c r="C11" s="74">
        <v>2590000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2590000</v>
      </c>
    </row>
    <row r="12" spans="1:16" ht="20.399999999999999" x14ac:dyDescent="0.3">
      <c r="A12" s="76">
        <v>21838</v>
      </c>
      <c r="B12" s="75" t="s">
        <v>401</v>
      </c>
      <c r="C12" s="74">
        <v>0</v>
      </c>
      <c r="D12" s="74">
        <v>1997300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1997300</v>
      </c>
    </row>
    <row r="13" spans="1:16" ht="20.399999999999999" x14ac:dyDescent="0.3">
      <c r="A13" s="76">
        <v>21848</v>
      </c>
      <c r="B13" s="75" t="s">
        <v>400</v>
      </c>
      <c r="C13" s="74">
        <v>71010</v>
      </c>
      <c r="D13" s="74">
        <v>787600</v>
      </c>
      <c r="E13" s="74">
        <v>309810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1168420</v>
      </c>
    </row>
    <row r="14" spans="1:16" x14ac:dyDescent="0.3">
      <c r="A14" s="76">
        <v>2185</v>
      </c>
      <c r="B14" s="75" t="s">
        <v>399</v>
      </c>
      <c r="C14" s="74">
        <v>0</v>
      </c>
      <c r="D14" s="74">
        <v>349800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349800</v>
      </c>
    </row>
    <row r="15" spans="1:16" x14ac:dyDescent="0.3">
      <c r="A15" s="76">
        <v>2188</v>
      </c>
      <c r="B15" s="75" t="s">
        <v>273</v>
      </c>
      <c r="C15" s="74">
        <v>0</v>
      </c>
      <c r="D15" s="74">
        <v>119000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119000</v>
      </c>
    </row>
    <row r="16" spans="1:16" ht="20.399999999999999" x14ac:dyDescent="0.3">
      <c r="A16" s="76">
        <v>231311</v>
      </c>
      <c r="B16" s="75" t="s">
        <v>398</v>
      </c>
      <c r="C16" s="74">
        <v>0</v>
      </c>
      <c r="D16" s="74">
        <v>0</v>
      </c>
      <c r="E16" s="74">
        <v>699200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699200</v>
      </c>
    </row>
    <row r="17" spans="1:13" ht="13.2" x14ac:dyDescent="0.3">
      <c r="A17" s="402" t="s">
        <v>52</v>
      </c>
      <c r="B17" s="403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</row>
    <row r="18" spans="1:13" ht="13.2" x14ac:dyDescent="0.3">
      <c r="A18" s="404" t="s">
        <v>199</v>
      </c>
      <c r="B18" s="405"/>
      <c r="C18" s="405"/>
      <c r="D18" s="405"/>
      <c r="E18" s="405"/>
      <c r="F18" s="405"/>
      <c r="G18" s="405"/>
      <c r="H18" s="405"/>
      <c r="I18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18:I18"/>
    <mergeCell ref="A5:I5"/>
    <mergeCell ref="A17:B17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397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396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395</v>
      </c>
      <c r="D7" s="40" t="s">
        <v>394</v>
      </c>
      <c r="E7" s="40" t="s">
        <v>393</v>
      </c>
      <c r="F7" s="40" t="s">
        <v>392</v>
      </c>
      <c r="G7" s="40" t="s">
        <v>391</v>
      </c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>
        <v>0</v>
      </c>
      <c r="D8" s="74">
        <v>371479315</v>
      </c>
      <c r="E8" s="74">
        <v>288456646</v>
      </c>
      <c r="F8" s="74">
        <v>29436185</v>
      </c>
      <c r="G8" s="74">
        <v>6080742</v>
      </c>
      <c r="H8" s="74">
        <v>185981159</v>
      </c>
      <c r="I8" s="74">
        <v>881434047</v>
      </c>
    </row>
    <row r="9" spans="1:9" x14ac:dyDescent="0.3">
      <c r="A9" s="76">
        <v>6024</v>
      </c>
      <c r="B9" s="75" t="s">
        <v>390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48201331</v>
      </c>
      <c r="I9" s="74">
        <v>48201331</v>
      </c>
    </row>
    <row r="10" spans="1:9" x14ac:dyDescent="0.3">
      <c r="A10" s="76">
        <v>60611</v>
      </c>
      <c r="B10" s="75" t="s">
        <v>238</v>
      </c>
      <c r="C10" s="74">
        <v>0</v>
      </c>
      <c r="D10" s="74">
        <v>4903</v>
      </c>
      <c r="E10" s="74">
        <v>149928</v>
      </c>
      <c r="F10" s="74">
        <v>0</v>
      </c>
      <c r="G10" s="74">
        <v>0</v>
      </c>
      <c r="H10" s="74">
        <v>23959</v>
      </c>
      <c r="I10" s="74">
        <v>178790</v>
      </c>
    </row>
    <row r="11" spans="1:9" x14ac:dyDescent="0.3">
      <c r="A11" s="76">
        <v>60612</v>
      </c>
      <c r="B11" s="75" t="s">
        <v>237</v>
      </c>
      <c r="C11" s="74">
        <v>0</v>
      </c>
      <c r="D11" s="74">
        <v>521930</v>
      </c>
      <c r="E11" s="74">
        <v>3624314</v>
      </c>
      <c r="F11" s="74">
        <v>0</v>
      </c>
      <c r="G11" s="74">
        <v>0</v>
      </c>
      <c r="H11" s="74">
        <v>4727490</v>
      </c>
      <c r="I11" s="74">
        <v>8873734</v>
      </c>
    </row>
    <row r="12" spans="1:9" x14ac:dyDescent="0.3">
      <c r="A12" s="76">
        <v>60618</v>
      </c>
      <c r="B12" s="75" t="s">
        <v>236</v>
      </c>
      <c r="C12" s="74">
        <v>0</v>
      </c>
      <c r="D12" s="74">
        <v>1213434</v>
      </c>
      <c r="E12" s="74">
        <v>475492</v>
      </c>
      <c r="F12" s="74">
        <v>0</v>
      </c>
      <c r="G12" s="74">
        <v>0</v>
      </c>
      <c r="H12" s="74">
        <v>451440</v>
      </c>
      <c r="I12" s="74">
        <v>2140366</v>
      </c>
    </row>
    <row r="13" spans="1:9" x14ac:dyDescent="0.3">
      <c r="A13" s="76">
        <v>60622</v>
      </c>
      <c r="B13" s="75" t="s">
        <v>235</v>
      </c>
      <c r="C13" s="74">
        <v>0</v>
      </c>
      <c r="D13" s="74">
        <v>200000</v>
      </c>
      <c r="E13" s="74">
        <v>691500</v>
      </c>
      <c r="F13" s="74">
        <v>0</v>
      </c>
      <c r="G13" s="74">
        <v>0</v>
      </c>
      <c r="H13" s="74">
        <v>715768</v>
      </c>
      <c r="I13" s="74">
        <v>1607268</v>
      </c>
    </row>
    <row r="14" spans="1:9" x14ac:dyDescent="0.3">
      <c r="A14" s="76">
        <v>60623</v>
      </c>
      <c r="B14" s="75" t="s">
        <v>272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104479</v>
      </c>
      <c r="I14" s="74">
        <v>104479</v>
      </c>
    </row>
    <row r="15" spans="1:9" ht="20.399999999999999" x14ac:dyDescent="0.3">
      <c r="A15" s="76">
        <v>60631</v>
      </c>
      <c r="B15" s="75" t="s">
        <v>234</v>
      </c>
      <c r="C15" s="74">
        <v>0</v>
      </c>
      <c r="D15" s="74">
        <v>173220</v>
      </c>
      <c r="E15" s="74">
        <v>172366</v>
      </c>
      <c r="F15" s="74">
        <v>0</v>
      </c>
      <c r="G15" s="74">
        <v>0</v>
      </c>
      <c r="H15" s="74">
        <v>134655</v>
      </c>
      <c r="I15" s="74">
        <v>480241</v>
      </c>
    </row>
    <row r="16" spans="1:9" ht="20.399999999999999" x14ac:dyDescent="0.3">
      <c r="A16" s="76">
        <v>60632</v>
      </c>
      <c r="B16" s="75" t="s">
        <v>233</v>
      </c>
      <c r="C16" s="74">
        <v>0</v>
      </c>
      <c r="D16" s="74">
        <v>1346865</v>
      </c>
      <c r="E16" s="74">
        <v>367009</v>
      </c>
      <c r="F16" s="74">
        <v>0</v>
      </c>
      <c r="G16" s="74">
        <v>0</v>
      </c>
      <c r="H16" s="74">
        <v>2000811</v>
      </c>
      <c r="I16" s="74">
        <v>3714685</v>
      </c>
    </row>
    <row r="17" spans="1:9" ht="20.399999999999999" x14ac:dyDescent="0.3">
      <c r="A17" s="76">
        <v>6064</v>
      </c>
      <c r="B17" s="75" t="s">
        <v>231</v>
      </c>
      <c r="C17" s="74">
        <v>0</v>
      </c>
      <c r="D17" s="74">
        <v>909888</v>
      </c>
      <c r="E17" s="74">
        <v>1536948</v>
      </c>
      <c r="F17" s="74">
        <v>0</v>
      </c>
      <c r="G17" s="74">
        <v>0</v>
      </c>
      <c r="H17" s="74">
        <v>416454</v>
      </c>
      <c r="I17" s="74">
        <v>2863290</v>
      </c>
    </row>
    <row r="18" spans="1:9" ht="20.399999999999999" x14ac:dyDescent="0.3">
      <c r="A18" s="76">
        <v>6068</v>
      </c>
      <c r="B18" s="75" t="s">
        <v>229</v>
      </c>
      <c r="C18" s="74">
        <v>0</v>
      </c>
      <c r="D18" s="74">
        <v>251237</v>
      </c>
      <c r="E18" s="74">
        <v>73890</v>
      </c>
      <c r="F18" s="74">
        <v>0</v>
      </c>
      <c r="G18" s="74">
        <v>0</v>
      </c>
      <c r="H18" s="74">
        <v>0</v>
      </c>
      <c r="I18" s="74">
        <v>325127</v>
      </c>
    </row>
    <row r="19" spans="1:9" x14ac:dyDescent="0.3">
      <c r="A19" s="76">
        <v>6132</v>
      </c>
      <c r="B19" s="75" t="s">
        <v>228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2945542</v>
      </c>
      <c r="I19" s="74">
        <v>2945542</v>
      </c>
    </row>
    <row r="20" spans="1:9" x14ac:dyDescent="0.3">
      <c r="A20" s="76">
        <v>6135</v>
      </c>
      <c r="B20" s="75" t="s">
        <v>227</v>
      </c>
      <c r="C20" s="74">
        <v>0</v>
      </c>
      <c r="D20" s="74">
        <v>2434083</v>
      </c>
      <c r="E20" s="74">
        <v>988675</v>
      </c>
      <c r="F20" s="74">
        <v>0</v>
      </c>
      <c r="G20" s="74">
        <v>0</v>
      </c>
      <c r="H20" s="74">
        <v>766989</v>
      </c>
      <c r="I20" s="74">
        <v>4189747</v>
      </c>
    </row>
    <row r="21" spans="1:9" ht="20.399999999999999" x14ac:dyDescent="0.3">
      <c r="A21" s="76">
        <v>614</v>
      </c>
      <c r="B21" s="75" t="s">
        <v>389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324667</v>
      </c>
      <c r="I21" s="74">
        <v>324667</v>
      </c>
    </row>
    <row r="22" spans="1:9" x14ac:dyDescent="0.3">
      <c r="A22" s="76">
        <v>61521</v>
      </c>
      <c r="B22" s="75" t="s">
        <v>226</v>
      </c>
      <c r="C22" s="74">
        <v>0</v>
      </c>
      <c r="D22" s="74">
        <v>454500</v>
      </c>
      <c r="E22" s="74">
        <v>269000</v>
      </c>
      <c r="F22" s="74">
        <v>0</v>
      </c>
      <c r="G22" s="74">
        <v>0</v>
      </c>
      <c r="H22" s="74">
        <v>1406000</v>
      </c>
      <c r="I22" s="74">
        <v>2129500</v>
      </c>
    </row>
    <row r="23" spans="1:9" x14ac:dyDescent="0.3">
      <c r="A23" s="76">
        <v>61522</v>
      </c>
      <c r="B23" s="75" t="s">
        <v>225</v>
      </c>
      <c r="C23" s="74">
        <v>0</v>
      </c>
      <c r="D23" s="74">
        <v>1675060</v>
      </c>
      <c r="E23" s="74">
        <v>118210</v>
      </c>
      <c r="F23" s="74">
        <v>0</v>
      </c>
      <c r="G23" s="74">
        <v>0</v>
      </c>
      <c r="H23" s="74">
        <v>8432585</v>
      </c>
      <c r="I23" s="74">
        <v>10225855</v>
      </c>
    </row>
    <row r="24" spans="1:9" x14ac:dyDescent="0.3">
      <c r="A24" s="76">
        <v>61551</v>
      </c>
      <c r="B24" s="75" t="s">
        <v>224</v>
      </c>
      <c r="C24" s="74">
        <v>0</v>
      </c>
      <c r="D24" s="74">
        <v>33637</v>
      </c>
      <c r="E24" s="74">
        <v>443825</v>
      </c>
      <c r="F24" s="74">
        <v>0</v>
      </c>
      <c r="G24" s="74">
        <v>0</v>
      </c>
      <c r="H24" s="74">
        <v>674607</v>
      </c>
      <c r="I24" s="74">
        <v>1152069</v>
      </c>
    </row>
    <row r="25" spans="1:9" x14ac:dyDescent="0.3">
      <c r="A25" s="76">
        <v>61552</v>
      </c>
      <c r="B25" s="75" t="s">
        <v>223</v>
      </c>
      <c r="C25" s="74">
        <v>0</v>
      </c>
      <c r="D25" s="74">
        <v>0</v>
      </c>
      <c r="E25" s="74">
        <v>10000</v>
      </c>
      <c r="F25" s="74">
        <v>0</v>
      </c>
      <c r="G25" s="74">
        <v>0</v>
      </c>
      <c r="H25" s="74">
        <v>28180</v>
      </c>
      <c r="I25" s="74">
        <v>38180</v>
      </c>
    </row>
    <row r="26" spans="1:9" x14ac:dyDescent="0.3">
      <c r="A26" s="76">
        <v>61558</v>
      </c>
      <c r="B26" s="75" t="s">
        <v>222</v>
      </c>
      <c r="C26" s="74">
        <v>0</v>
      </c>
      <c r="D26" s="74">
        <v>381280</v>
      </c>
      <c r="E26" s="74">
        <v>213700</v>
      </c>
      <c r="F26" s="74">
        <v>0</v>
      </c>
      <c r="G26" s="74">
        <v>0</v>
      </c>
      <c r="H26" s="74">
        <v>1121228</v>
      </c>
      <c r="I26" s="74">
        <v>1716208</v>
      </c>
    </row>
    <row r="27" spans="1:9" ht="20.399999999999999" x14ac:dyDescent="0.3">
      <c r="A27" s="76">
        <v>61561</v>
      </c>
      <c r="B27" s="75" t="s">
        <v>388</v>
      </c>
      <c r="C27" s="74">
        <v>0</v>
      </c>
      <c r="D27" s="74">
        <v>2231764</v>
      </c>
      <c r="E27" s="74">
        <v>0</v>
      </c>
      <c r="F27" s="74">
        <v>0</v>
      </c>
      <c r="G27" s="74">
        <v>0</v>
      </c>
      <c r="H27" s="74">
        <v>0</v>
      </c>
      <c r="I27" s="74">
        <v>2231764</v>
      </c>
    </row>
    <row r="28" spans="1:9" ht="20.399999999999999" x14ac:dyDescent="0.3">
      <c r="A28" s="76">
        <v>6161</v>
      </c>
      <c r="B28" s="75" t="s">
        <v>269</v>
      </c>
      <c r="C28" s="74">
        <v>0</v>
      </c>
      <c r="D28" s="74">
        <v>11209584</v>
      </c>
      <c r="E28" s="74">
        <v>0</v>
      </c>
      <c r="F28" s="74">
        <v>0</v>
      </c>
      <c r="G28" s="74">
        <v>0</v>
      </c>
      <c r="H28" s="74">
        <v>0</v>
      </c>
      <c r="I28" s="74">
        <v>11209584</v>
      </c>
    </row>
    <row r="29" spans="1:9" x14ac:dyDescent="0.3">
      <c r="A29" s="76">
        <v>617</v>
      </c>
      <c r="B29" s="75" t="s">
        <v>268</v>
      </c>
      <c r="C29" s="74">
        <v>0</v>
      </c>
      <c r="D29" s="74">
        <v>2450000</v>
      </c>
      <c r="E29" s="74">
        <v>0</v>
      </c>
      <c r="F29" s="74">
        <v>0</v>
      </c>
      <c r="G29" s="74">
        <v>0</v>
      </c>
      <c r="H29" s="74">
        <v>0</v>
      </c>
      <c r="I29" s="74">
        <v>2450000</v>
      </c>
    </row>
    <row r="30" spans="1:9" ht="20.399999999999999" x14ac:dyDescent="0.3">
      <c r="A30" s="76">
        <v>6182</v>
      </c>
      <c r="B30" s="75" t="s">
        <v>323</v>
      </c>
      <c r="C30" s="74">
        <v>0</v>
      </c>
      <c r="D30" s="74">
        <v>976134</v>
      </c>
      <c r="E30" s="74">
        <v>0</v>
      </c>
      <c r="F30" s="74">
        <v>0</v>
      </c>
      <c r="G30" s="74">
        <v>0</v>
      </c>
      <c r="H30" s="74">
        <v>58440</v>
      </c>
      <c r="I30" s="74">
        <v>1034574</v>
      </c>
    </row>
    <row r="31" spans="1:9" ht="30.6" x14ac:dyDescent="0.3">
      <c r="A31" s="76">
        <v>6184</v>
      </c>
      <c r="B31" s="75" t="s">
        <v>267</v>
      </c>
      <c r="C31" s="74">
        <v>0</v>
      </c>
      <c r="D31" s="74">
        <v>4518281</v>
      </c>
      <c r="E31" s="74">
        <v>0</v>
      </c>
      <c r="F31" s="74">
        <v>0</v>
      </c>
      <c r="G31" s="74">
        <v>0</v>
      </c>
      <c r="H31" s="74">
        <v>0</v>
      </c>
      <c r="I31" s="74">
        <v>4518281</v>
      </c>
    </row>
    <row r="32" spans="1:9" ht="30.6" x14ac:dyDescent="0.3">
      <c r="A32" s="76">
        <v>6225</v>
      </c>
      <c r="B32" s="75" t="s">
        <v>387</v>
      </c>
      <c r="C32" s="74">
        <v>0</v>
      </c>
      <c r="D32" s="74">
        <v>1895601</v>
      </c>
      <c r="E32" s="74">
        <v>0</v>
      </c>
      <c r="F32" s="74">
        <v>0</v>
      </c>
      <c r="G32" s="74">
        <v>0</v>
      </c>
      <c r="H32" s="74">
        <v>0</v>
      </c>
      <c r="I32" s="74">
        <v>1895601</v>
      </c>
    </row>
    <row r="33" spans="1:9" ht="20.399999999999999" x14ac:dyDescent="0.3">
      <c r="A33" s="76">
        <v>62268</v>
      </c>
      <c r="B33" s="75" t="s">
        <v>386</v>
      </c>
      <c r="C33" s="74">
        <v>0</v>
      </c>
      <c r="D33" s="74">
        <v>2854008</v>
      </c>
      <c r="E33" s="74">
        <v>0</v>
      </c>
      <c r="F33" s="74">
        <v>0</v>
      </c>
      <c r="G33" s="74">
        <v>0</v>
      </c>
      <c r="H33" s="74">
        <v>0</v>
      </c>
      <c r="I33" s="74">
        <v>2854008</v>
      </c>
    </row>
    <row r="34" spans="1:9" ht="20.399999999999999" x14ac:dyDescent="0.3">
      <c r="A34" s="76">
        <v>6227</v>
      </c>
      <c r="B34" s="75" t="s">
        <v>385</v>
      </c>
      <c r="C34" s="74">
        <v>0</v>
      </c>
      <c r="D34" s="74">
        <v>2590730</v>
      </c>
      <c r="E34" s="74">
        <v>0</v>
      </c>
      <c r="F34" s="74">
        <v>0</v>
      </c>
      <c r="G34" s="74">
        <v>0</v>
      </c>
      <c r="H34" s="74">
        <v>0</v>
      </c>
      <c r="I34" s="74">
        <v>2590730</v>
      </c>
    </row>
    <row r="35" spans="1:9" x14ac:dyDescent="0.3">
      <c r="A35" s="76">
        <v>6232</v>
      </c>
      <c r="B35" s="75" t="s">
        <v>322</v>
      </c>
      <c r="C35" s="74">
        <v>0</v>
      </c>
      <c r="D35" s="74">
        <v>3377340</v>
      </c>
      <c r="E35" s="74">
        <v>0</v>
      </c>
      <c r="F35" s="74">
        <v>0</v>
      </c>
      <c r="G35" s="74">
        <v>0</v>
      </c>
      <c r="H35" s="74">
        <v>0</v>
      </c>
      <c r="I35" s="74">
        <v>3377340</v>
      </c>
    </row>
    <row r="36" spans="1:9" x14ac:dyDescent="0.3">
      <c r="A36" s="76">
        <v>6234</v>
      </c>
      <c r="B36" s="75" t="s">
        <v>217</v>
      </c>
      <c r="C36" s="74">
        <v>0</v>
      </c>
      <c r="D36" s="74">
        <v>135270</v>
      </c>
      <c r="E36" s="74">
        <v>12736835</v>
      </c>
      <c r="F36" s="74">
        <v>0</v>
      </c>
      <c r="G36" s="74">
        <v>0</v>
      </c>
      <c r="H36" s="74">
        <v>526944</v>
      </c>
      <c r="I36" s="74">
        <v>13399049</v>
      </c>
    </row>
    <row r="37" spans="1:9" ht="20.399999999999999" x14ac:dyDescent="0.3">
      <c r="A37" s="76">
        <v>6236</v>
      </c>
      <c r="B37" s="75" t="s">
        <v>216</v>
      </c>
      <c r="C37" s="74">
        <v>0</v>
      </c>
      <c r="D37" s="74">
        <v>10000</v>
      </c>
      <c r="E37" s="74">
        <v>128400</v>
      </c>
      <c r="F37" s="74">
        <v>0</v>
      </c>
      <c r="G37" s="74">
        <v>0</v>
      </c>
      <c r="H37" s="74">
        <v>0</v>
      </c>
      <c r="I37" s="74">
        <v>138400</v>
      </c>
    </row>
    <row r="38" spans="1:9" x14ac:dyDescent="0.3">
      <c r="A38" s="76">
        <v>6241</v>
      </c>
      <c r="B38" s="75" t="s">
        <v>215</v>
      </c>
      <c r="C38" s="74">
        <v>0</v>
      </c>
      <c r="D38" s="74">
        <v>95800</v>
      </c>
      <c r="E38" s="74">
        <v>44286</v>
      </c>
      <c r="F38" s="74">
        <v>0</v>
      </c>
      <c r="G38" s="74">
        <v>0</v>
      </c>
      <c r="H38" s="74">
        <v>3255812</v>
      </c>
      <c r="I38" s="74">
        <v>3395898</v>
      </c>
    </row>
    <row r="39" spans="1:9" ht="30.6" x14ac:dyDescent="0.3">
      <c r="A39" s="76">
        <v>6245</v>
      </c>
      <c r="B39" s="75" t="s">
        <v>214</v>
      </c>
      <c r="C39" s="74">
        <v>0</v>
      </c>
      <c r="D39" s="74">
        <v>266420</v>
      </c>
      <c r="E39" s="74">
        <v>963647</v>
      </c>
      <c r="F39" s="74">
        <v>0</v>
      </c>
      <c r="G39" s="74">
        <v>0</v>
      </c>
      <c r="H39" s="74">
        <v>0</v>
      </c>
      <c r="I39" s="74">
        <v>1230067</v>
      </c>
    </row>
    <row r="40" spans="1:9" ht="20.399999999999999" x14ac:dyDescent="0.3">
      <c r="A40" s="76">
        <v>6247</v>
      </c>
      <c r="B40" s="75" t="s">
        <v>213</v>
      </c>
      <c r="C40" s="74">
        <v>0</v>
      </c>
      <c r="D40" s="74">
        <v>12755066</v>
      </c>
      <c r="E40" s="74">
        <v>195000</v>
      </c>
      <c r="F40" s="74">
        <v>0</v>
      </c>
      <c r="G40" s="74">
        <v>0</v>
      </c>
      <c r="H40" s="74">
        <v>95095</v>
      </c>
      <c r="I40" s="74">
        <v>13045161</v>
      </c>
    </row>
    <row r="41" spans="1:9" x14ac:dyDescent="0.3">
      <c r="A41" s="76">
        <v>6248</v>
      </c>
      <c r="B41" s="75" t="s">
        <v>266</v>
      </c>
      <c r="C41" s="74">
        <v>0</v>
      </c>
      <c r="D41" s="74">
        <v>0</v>
      </c>
      <c r="E41" s="74">
        <v>15002316</v>
      </c>
      <c r="F41" s="74">
        <v>0</v>
      </c>
      <c r="G41" s="74">
        <v>0</v>
      </c>
      <c r="H41" s="74">
        <v>0</v>
      </c>
      <c r="I41" s="74">
        <v>15002316</v>
      </c>
    </row>
    <row r="42" spans="1:9" ht="20.399999999999999" x14ac:dyDescent="0.3">
      <c r="A42" s="76">
        <v>6251</v>
      </c>
      <c r="B42" s="75" t="s">
        <v>212</v>
      </c>
      <c r="C42" s="74">
        <v>0</v>
      </c>
      <c r="D42" s="74">
        <v>21545991</v>
      </c>
      <c r="E42" s="74">
        <v>7572062</v>
      </c>
      <c r="F42" s="74">
        <v>1000800</v>
      </c>
      <c r="G42" s="74">
        <v>0</v>
      </c>
      <c r="H42" s="74">
        <v>1521961</v>
      </c>
      <c r="I42" s="74">
        <v>31640814</v>
      </c>
    </row>
    <row r="43" spans="1:9" ht="20.399999999999999" x14ac:dyDescent="0.3">
      <c r="A43" s="76">
        <v>6261</v>
      </c>
      <c r="B43" s="75" t="s">
        <v>211</v>
      </c>
      <c r="C43" s="74">
        <v>0</v>
      </c>
      <c r="D43" s="74">
        <v>241620</v>
      </c>
      <c r="E43" s="74">
        <v>0</v>
      </c>
      <c r="F43" s="74">
        <v>0</v>
      </c>
      <c r="G43" s="74">
        <v>0</v>
      </c>
      <c r="H43" s="74">
        <v>73700</v>
      </c>
      <c r="I43" s="74">
        <v>315320</v>
      </c>
    </row>
    <row r="44" spans="1:9" ht="20.399999999999999" x14ac:dyDescent="0.3">
      <c r="A44" s="76">
        <v>6262</v>
      </c>
      <c r="B44" s="75" t="s">
        <v>210</v>
      </c>
      <c r="C44" s="74">
        <v>0</v>
      </c>
      <c r="D44" s="74">
        <v>2316570</v>
      </c>
      <c r="E44" s="74">
        <v>6515044</v>
      </c>
      <c r="F44" s="74">
        <v>0</v>
      </c>
      <c r="G44" s="74">
        <v>0</v>
      </c>
      <c r="H44" s="74">
        <v>7110184</v>
      </c>
      <c r="I44" s="74">
        <v>15941798</v>
      </c>
    </row>
    <row r="45" spans="1:9" x14ac:dyDescent="0.3">
      <c r="A45" s="76">
        <v>6282</v>
      </c>
      <c r="B45" s="75" t="s">
        <v>265</v>
      </c>
      <c r="C45" s="74">
        <v>0</v>
      </c>
      <c r="D45" s="74">
        <v>0</v>
      </c>
      <c r="E45" s="74">
        <v>5423040</v>
      </c>
      <c r="F45" s="74">
        <v>0</v>
      </c>
      <c r="G45" s="74">
        <v>0</v>
      </c>
      <c r="H45" s="74">
        <v>0</v>
      </c>
      <c r="I45" s="74">
        <v>5423040</v>
      </c>
    </row>
    <row r="46" spans="1:9" ht="40.799999999999997" x14ac:dyDescent="0.3">
      <c r="A46" s="76">
        <v>6285</v>
      </c>
      <c r="B46" s="75" t="s">
        <v>384</v>
      </c>
      <c r="C46" s="74">
        <v>0</v>
      </c>
      <c r="D46" s="74">
        <v>0</v>
      </c>
      <c r="E46" s="74">
        <v>369000</v>
      </c>
      <c r="F46" s="74">
        <v>0</v>
      </c>
      <c r="G46" s="74">
        <v>0</v>
      </c>
      <c r="H46" s="74">
        <v>0</v>
      </c>
      <c r="I46" s="74">
        <v>369000</v>
      </c>
    </row>
    <row r="47" spans="1:9" ht="30.6" x14ac:dyDescent="0.3">
      <c r="A47" s="76">
        <v>6354</v>
      </c>
      <c r="B47" s="75" t="s">
        <v>383</v>
      </c>
      <c r="C47" s="74">
        <v>0</v>
      </c>
      <c r="D47" s="74">
        <v>288258</v>
      </c>
      <c r="E47" s="74">
        <v>0</v>
      </c>
      <c r="F47" s="74">
        <v>0</v>
      </c>
      <c r="G47" s="74">
        <v>0</v>
      </c>
      <c r="H47" s="74">
        <v>0</v>
      </c>
      <c r="I47" s="74">
        <v>288258</v>
      </c>
    </row>
    <row r="48" spans="1:9" ht="20.399999999999999" x14ac:dyDescent="0.3">
      <c r="A48" s="76">
        <v>64111</v>
      </c>
      <c r="B48" s="75" t="s">
        <v>208</v>
      </c>
      <c r="C48" s="74">
        <v>0</v>
      </c>
      <c r="D48" s="74">
        <v>214182451</v>
      </c>
      <c r="E48" s="74">
        <v>81693152</v>
      </c>
      <c r="F48" s="74">
        <v>0</v>
      </c>
      <c r="G48" s="74">
        <v>0</v>
      </c>
      <c r="H48" s="74">
        <v>71781081</v>
      </c>
      <c r="I48" s="74">
        <v>367656684</v>
      </c>
    </row>
    <row r="49" spans="1:9" ht="20.399999999999999" x14ac:dyDescent="0.3">
      <c r="A49" s="76">
        <v>64118</v>
      </c>
      <c r="B49" s="75" t="s">
        <v>382</v>
      </c>
      <c r="C49" s="74">
        <v>0</v>
      </c>
      <c r="D49" s="74">
        <v>24551944</v>
      </c>
      <c r="E49" s="74">
        <v>0</v>
      </c>
      <c r="F49" s="74">
        <v>0</v>
      </c>
      <c r="G49" s="74">
        <v>0</v>
      </c>
      <c r="H49" s="74">
        <v>0</v>
      </c>
      <c r="I49" s="74">
        <v>24551944</v>
      </c>
    </row>
    <row r="50" spans="1:9" x14ac:dyDescent="0.3">
      <c r="A50" s="76">
        <v>6451</v>
      </c>
      <c r="B50" s="75" t="s">
        <v>381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7453062</v>
      </c>
      <c r="I50" s="74">
        <v>7453062</v>
      </c>
    </row>
    <row r="51" spans="1:9" ht="30.6" x14ac:dyDescent="0.3">
      <c r="A51" s="76">
        <v>6454</v>
      </c>
      <c r="B51" s="75" t="s">
        <v>380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10356915</v>
      </c>
      <c r="I51" s="74">
        <v>10356915</v>
      </c>
    </row>
    <row r="52" spans="1:9" ht="20.399999999999999" x14ac:dyDescent="0.3">
      <c r="A52" s="76">
        <v>6458</v>
      </c>
      <c r="B52" s="75" t="s">
        <v>207</v>
      </c>
      <c r="C52" s="74">
        <v>0</v>
      </c>
      <c r="D52" s="74">
        <v>34520797</v>
      </c>
      <c r="E52" s="74">
        <v>25818276</v>
      </c>
      <c r="F52" s="74">
        <v>0</v>
      </c>
      <c r="G52" s="74">
        <v>0</v>
      </c>
      <c r="H52" s="74">
        <v>11167535</v>
      </c>
      <c r="I52" s="74">
        <v>71506608</v>
      </c>
    </row>
    <row r="53" spans="1:9" x14ac:dyDescent="0.3">
      <c r="A53" s="76">
        <v>6512</v>
      </c>
      <c r="B53" s="75" t="s">
        <v>304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26679</v>
      </c>
      <c r="I53" s="74">
        <v>26679</v>
      </c>
    </row>
    <row r="54" spans="1:9" x14ac:dyDescent="0.3">
      <c r="A54" s="76">
        <v>6531</v>
      </c>
      <c r="B54" s="75" t="s">
        <v>379</v>
      </c>
      <c r="C54" s="74">
        <v>0</v>
      </c>
      <c r="D54" s="74">
        <v>0</v>
      </c>
      <c r="E54" s="74">
        <v>93245381</v>
      </c>
      <c r="F54" s="74">
        <v>7200000</v>
      </c>
      <c r="G54" s="74">
        <v>0</v>
      </c>
      <c r="H54" s="74">
        <v>0</v>
      </c>
      <c r="I54" s="74">
        <v>100445381</v>
      </c>
    </row>
    <row r="55" spans="1:9" ht="20.399999999999999" x14ac:dyDescent="0.3">
      <c r="A55" s="76">
        <v>6532</v>
      </c>
      <c r="B55" s="75" t="s">
        <v>378</v>
      </c>
      <c r="C55" s="74">
        <v>0</v>
      </c>
      <c r="D55" s="74">
        <v>0</v>
      </c>
      <c r="E55" s="74">
        <v>13980350</v>
      </c>
      <c r="F55" s="74">
        <v>0</v>
      </c>
      <c r="G55" s="74">
        <v>0</v>
      </c>
      <c r="H55" s="74">
        <v>0</v>
      </c>
      <c r="I55" s="74">
        <v>13980350</v>
      </c>
    </row>
    <row r="56" spans="1:9" ht="20.399999999999999" x14ac:dyDescent="0.3">
      <c r="A56" s="76">
        <v>65371</v>
      </c>
      <c r="B56" s="75" t="s">
        <v>377</v>
      </c>
      <c r="C56" s="74">
        <v>0</v>
      </c>
      <c r="D56" s="74">
        <v>889182</v>
      </c>
      <c r="E56" s="74">
        <v>0</v>
      </c>
      <c r="F56" s="74">
        <v>0</v>
      </c>
      <c r="G56" s="74">
        <v>0</v>
      </c>
      <c r="H56" s="74">
        <v>0</v>
      </c>
      <c r="I56" s="74">
        <v>889182</v>
      </c>
    </row>
    <row r="57" spans="1:9" ht="20.399999999999999" x14ac:dyDescent="0.3">
      <c r="A57" s="76">
        <v>65411</v>
      </c>
      <c r="B57" s="75" t="s">
        <v>376</v>
      </c>
      <c r="C57" s="74">
        <v>0</v>
      </c>
      <c r="D57" s="74">
        <v>6937140</v>
      </c>
      <c r="E57" s="74">
        <v>0</v>
      </c>
      <c r="F57" s="74">
        <v>0</v>
      </c>
      <c r="G57" s="74">
        <v>0</v>
      </c>
      <c r="H57" s="74">
        <v>0</v>
      </c>
      <c r="I57" s="74">
        <v>6937140</v>
      </c>
    </row>
    <row r="58" spans="1:9" ht="20.399999999999999" x14ac:dyDescent="0.3">
      <c r="A58" s="76">
        <v>6558</v>
      </c>
      <c r="B58" s="75" t="s">
        <v>375</v>
      </c>
      <c r="C58" s="74">
        <v>0</v>
      </c>
      <c r="D58" s="74">
        <v>0</v>
      </c>
      <c r="E58" s="74">
        <v>0</v>
      </c>
      <c r="F58" s="74">
        <v>0</v>
      </c>
      <c r="G58" s="74">
        <v>6080742</v>
      </c>
      <c r="H58" s="74">
        <v>0</v>
      </c>
      <c r="I58" s="74">
        <v>6080742</v>
      </c>
    </row>
    <row r="59" spans="1:9" x14ac:dyDescent="0.3">
      <c r="A59" s="76">
        <v>6568</v>
      </c>
      <c r="B59" s="75" t="s">
        <v>205</v>
      </c>
      <c r="C59" s="74">
        <v>0</v>
      </c>
      <c r="D59" s="74">
        <v>6563246</v>
      </c>
      <c r="E59" s="74">
        <v>0</v>
      </c>
      <c r="F59" s="74">
        <v>0</v>
      </c>
      <c r="G59" s="74">
        <v>0</v>
      </c>
      <c r="H59" s="74">
        <v>77566</v>
      </c>
      <c r="I59" s="74">
        <v>6640812</v>
      </c>
    </row>
    <row r="60" spans="1:9" ht="30.6" x14ac:dyDescent="0.3">
      <c r="A60" s="76">
        <v>65741</v>
      </c>
      <c r="B60" s="75" t="s">
        <v>320</v>
      </c>
      <c r="C60" s="74">
        <v>0</v>
      </c>
      <c r="D60" s="74">
        <v>0</v>
      </c>
      <c r="E60" s="74">
        <v>8235000</v>
      </c>
      <c r="F60" s="74">
        <v>0</v>
      </c>
      <c r="G60" s="74">
        <v>0</v>
      </c>
      <c r="H60" s="74">
        <v>0</v>
      </c>
      <c r="I60" s="74">
        <v>8235000</v>
      </c>
    </row>
    <row r="61" spans="1:9" ht="40.799999999999997" x14ac:dyDescent="0.3">
      <c r="A61" s="76">
        <v>65748</v>
      </c>
      <c r="B61" s="75" t="s">
        <v>299</v>
      </c>
      <c r="C61" s="74">
        <v>0</v>
      </c>
      <c r="D61" s="74">
        <v>0</v>
      </c>
      <c r="E61" s="74">
        <v>7400000</v>
      </c>
      <c r="F61" s="74">
        <v>5700000</v>
      </c>
      <c r="G61" s="74">
        <v>0</v>
      </c>
      <c r="H61" s="74">
        <v>0</v>
      </c>
      <c r="I61" s="74">
        <v>13100000</v>
      </c>
    </row>
    <row r="62" spans="1:9" ht="20.399999999999999" x14ac:dyDescent="0.3">
      <c r="A62" s="76">
        <v>66111</v>
      </c>
      <c r="B62" s="75" t="s">
        <v>374</v>
      </c>
      <c r="C62" s="74">
        <v>0</v>
      </c>
      <c r="D62" s="74">
        <v>280555</v>
      </c>
      <c r="E62" s="74">
        <v>0</v>
      </c>
      <c r="F62" s="74">
        <v>0</v>
      </c>
      <c r="G62" s="74">
        <v>0</v>
      </c>
      <c r="H62" s="74">
        <v>0</v>
      </c>
      <c r="I62" s="74">
        <v>280555</v>
      </c>
    </row>
    <row r="63" spans="1:9" ht="20.399999999999999" x14ac:dyDescent="0.3">
      <c r="A63" s="76">
        <v>668</v>
      </c>
      <c r="B63" s="75" t="s">
        <v>373</v>
      </c>
      <c r="C63" s="74">
        <v>0</v>
      </c>
      <c r="D63" s="74">
        <v>45160</v>
      </c>
      <c r="E63" s="74">
        <v>0</v>
      </c>
      <c r="F63" s="74">
        <v>0</v>
      </c>
      <c r="G63" s="74">
        <v>0</v>
      </c>
      <c r="H63" s="74">
        <v>0</v>
      </c>
      <c r="I63" s="74">
        <v>45160</v>
      </c>
    </row>
    <row r="64" spans="1:9" ht="30.6" x14ac:dyDescent="0.3">
      <c r="A64" s="76">
        <v>6718</v>
      </c>
      <c r="B64" s="75" t="s">
        <v>204</v>
      </c>
      <c r="C64" s="74">
        <v>0</v>
      </c>
      <c r="D64" s="74">
        <v>733596</v>
      </c>
      <c r="E64" s="74">
        <v>0</v>
      </c>
      <c r="F64" s="74">
        <v>0</v>
      </c>
      <c r="G64" s="74">
        <v>0</v>
      </c>
      <c r="H64" s="74">
        <v>0</v>
      </c>
      <c r="I64" s="74">
        <v>733596</v>
      </c>
    </row>
    <row r="65" spans="1:9" ht="40.799999999999997" x14ac:dyDescent="0.3">
      <c r="A65" s="76">
        <v>6724</v>
      </c>
      <c r="B65" s="75" t="s">
        <v>203</v>
      </c>
      <c r="C65" s="74">
        <v>0</v>
      </c>
      <c r="D65" s="74">
        <v>0</v>
      </c>
      <c r="E65" s="74">
        <v>0</v>
      </c>
      <c r="F65" s="74">
        <v>15535385</v>
      </c>
      <c r="G65" s="74">
        <v>0</v>
      </c>
      <c r="H65" s="74">
        <v>0</v>
      </c>
      <c r="I65" s="74">
        <v>15535385</v>
      </c>
    </row>
    <row r="66" spans="1:9" ht="20.399999999999999" x14ac:dyDescent="0.3">
      <c r="A66" s="76">
        <v>673</v>
      </c>
      <c r="B66" s="75" t="s">
        <v>262</v>
      </c>
      <c r="C66" s="74">
        <v>0</v>
      </c>
      <c r="D66" s="74">
        <v>3416770</v>
      </c>
      <c r="E66" s="74">
        <v>0</v>
      </c>
      <c r="F66" s="74">
        <v>0</v>
      </c>
      <c r="G66" s="74">
        <v>0</v>
      </c>
      <c r="H66" s="74">
        <v>0</v>
      </c>
      <c r="I66" s="74">
        <v>3416770</v>
      </c>
    </row>
    <row r="67" spans="1:9" ht="13.2" x14ac:dyDescent="0.3">
      <c r="A67" s="402" t="s">
        <v>52</v>
      </c>
      <c r="B67" s="403"/>
      <c r="C67" s="74">
        <v>191182670</v>
      </c>
      <c r="D67" s="74">
        <v>2104950931</v>
      </c>
      <c r="E67" s="74">
        <v>254850</v>
      </c>
      <c r="F67" s="74">
        <v>0</v>
      </c>
      <c r="G67" s="74">
        <v>0</v>
      </c>
      <c r="H67" s="74">
        <v>423792005</v>
      </c>
      <c r="I67" s="74">
        <v>2720180456</v>
      </c>
    </row>
    <row r="68" spans="1:9" ht="30.6" x14ac:dyDescent="0.3">
      <c r="A68" s="76">
        <v>6419</v>
      </c>
      <c r="B68" s="75" t="s">
        <v>372</v>
      </c>
      <c r="C68" s="74">
        <v>0</v>
      </c>
      <c r="D68" s="74">
        <v>66858</v>
      </c>
      <c r="E68" s="74">
        <v>0</v>
      </c>
      <c r="F68" s="74">
        <v>0</v>
      </c>
      <c r="G68" s="74">
        <v>0</v>
      </c>
      <c r="H68" s="74">
        <v>0</v>
      </c>
      <c r="I68" s="74">
        <v>66858</v>
      </c>
    </row>
    <row r="69" spans="1:9" ht="20.399999999999999" x14ac:dyDescent="0.3">
      <c r="A69" s="76">
        <v>7038</v>
      </c>
      <c r="B69" s="75" t="s">
        <v>282</v>
      </c>
      <c r="C69" s="74">
        <v>0</v>
      </c>
      <c r="D69" s="74">
        <v>990400</v>
      </c>
      <c r="E69" s="74">
        <v>0</v>
      </c>
      <c r="F69" s="74">
        <v>0</v>
      </c>
      <c r="G69" s="74">
        <v>0</v>
      </c>
      <c r="H69" s="74">
        <v>0</v>
      </c>
      <c r="I69" s="74">
        <v>990400</v>
      </c>
    </row>
    <row r="70" spans="1:9" ht="30.6" x14ac:dyDescent="0.3">
      <c r="A70" s="76">
        <v>70618</v>
      </c>
      <c r="B70" s="75" t="s">
        <v>371</v>
      </c>
      <c r="C70" s="74">
        <v>0</v>
      </c>
      <c r="D70" s="74">
        <v>2665200</v>
      </c>
      <c r="E70" s="74">
        <v>0</v>
      </c>
      <c r="F70" s="74">
        <v>0</v>
      </c>
      <c r="G70" s="74">
        <v>0</v>
      </c>
      <c r="H70" s="74">
        <v>0</v>
      </c>
      <c r="I70" s="74">
        <v>2665200</v>
      </c>
    </row>
    <row r="71" spans="1:9" ht="20.399999999999999" x14ac:dyDescent="0.3">
      <c r="A71" s="76">
        <v>7085</v>
      </c>
      <c r="B71" s="75" t="s">
        <v>370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324977365</v>
      </c>
      <c r="I71" s="74">
        <v>324977365</v>
      </c>
    </row>
    <row r="72" spans="1:9" ht="20.399999999999999" x14ac:dyDescent="0.3">
      <c r="A72" s="76">
        <v>7314</v>
      </c>
      <c r="B72" s="75" t="s">
        <v>369</v>
      </c>
      <c r="C72" s="74">
        <v>0</v>
      </c>
      <c r="D72" s="74">
        <v>6184988</v>
      </c>
      <c r="E72" s="74">
        <v>0</v>
      </c>
      <c r="F72" s="74">
        <v>0</v>
      </c>
      <c r="G72" s="74">
        <v>0</v>
      </c>
      <c r="H72" s="74">
        <v>0</v>
      </c>
      <c r="I72" s="74">
        <v>6184988</v>
      </c>
    </row>
    <row r="73" spans="1:9" ht="30.6" x14ac:dyDescent="0.3">
      <c r="A73" s="76">
        <v>73161</v>
      </c>
      <c r="B73" s="75" t="s">
        <v>368</v>
      </c>
      <c r="C73" s="74">
        <v>0</v>
      </c>
      <c r="D73" s="74">
        <v>12512349</v>
      </c>
      <c r="E73" s="74">
        <v>0</v>
      </c>
      <c r="F73" s="74">
        <v>0</v>
      </c>
      <c r="G73" s="74">
        <v>0</v>
      </c>
      <c r="H73" s="74">
        <v>0</v>
      </c>
      <c r="I73" s="74">
        <v>12512349</v>
      </c>
    </row>
    <row r="74" spans="1:9" x14ac:dyDescent="0.3">
      <c r="A74" s="76">
        <v>73171</v>
      </c>
      <c r="B74" s="75" t="s">
        <v>367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50971559</v>
      </c>
      <c r="I74" s="74">
        <v>50971559</v>
      </c>
    </row>
    <row r="75" spans="1:9" x14ac:dyDescent="0.3">
      <c r="A75" s="76">
        <v>73173</v>
      </c>
      <c r="B75" s="75" t="s">
        <v>366</v>
      </c>
      <c r="C75" s="74">
        <v>0</v>
      </c>
      <c r="D75" s="74">
        <v>109340095</v>
      </c>
      <c r="E75" s="74">
        <v>0</v>
      </c>
      <c r="F75" s="74">
        <v>0</v>
      </c>
      <c r="G75" s="74">
        <v>0</v>
      </c>
      <c r="H75" s="74">
        <v>0</v>
      </c>
      <c r="I75" s="74">
        <v>109340095</v>
      </c>
    </row>
    <row r="76" spans="1:9" ht="30.6" x14ac:dyDescent="0.3">
      <c r="A76" s="76">
        <v>73175</v>
      </c>
      <c r="B76" s="75" t="s">
        <v>365</v>
      </c>
      <c r="C76" s="74">
        <v>0</v>
      </c>
      <c r="D76" s="74">
        <v>15343588</v>
      </c>
      <c r="E76" s="74">
        <v>0</v>
      </c>
      <c r="F76" s="74">
        <v>0</v>
      </c>
      <c r="G76" s="74">
        <v>0</v>
      </c>
      <c r="H76" s="74">
        <v>0</v>
      </c>
      <c r="I76" s="74">
        <v>15343588</v>
      </c>
    </row>
    <row r="77" spans="1:9" x14ac:dyDescent="0.3">
      <c r="A77" s="76">
        <v>73211</v>
      </c>
      <c r="B77" s="75" t="s">
        <v>364</v>
      </c>
      <c r="C77" s="74">
        <v>0</v>
      </c>
      <c r="D77" s="74">
        <v>301114270</v>
      </c>
      <c r="E77" s="74">
        <v>0</v>
      </c>
      <c r="F77" s="74">
        <v>0</v>
      </c>
      <c r="G77" s="74">
        <v>0</v>
      </c>
      <c r="H77" s="74">
        <v>0</v>
      </c>
      <c r="I77" s="74">
        <v>301114270</v>
      </c>
    </row>
    <row r="78" spans="1:9" ht="20.399999999999999" x14ac:dyDescent="0.3">
      <c r="A78" s="76">
        <v>73221</v>
      </c>
      <c r="B78" s="75" t="s">
        <v>363</v>
      </c>
      <c r="C78" s="74">
        <v>0</v>
      </c>
      <c r="D78" s="74">
        <v>962495695</v>
      </c>
      <c r="E78" s="74">
        <v>0</v>
      </c>
      <c r="F78" s="74">
        <v>0</v>
      </c>
      <c r="G78" s="74">
        <v>0</v>
      </c>
      <c r="H78" s="74">
        <v>0</v>
      </c>
      <c r="I78" s="74">
        <v>962495695</v>
      </c>
    </row>
    <row r="79" spans="1:9" ht="30.6" x14ac:dyDescent="0.3">
      <c r="A79" s="76">
        <v>73225</v>
      </c>
      <c r="B79" s="75" t="s">
        <v>362</v>
      </c>
      <c r="C79" s="74">
        <v>0</v>
      </c>
      <c r="D79" s="74">
        <v>45371387</v>
      </c>
      <c r="E79" s="74">
        <v>0</v>
      </c>
      <c r="F79" s="74">
        <v>0</v>
      </c>
      <c r="G79" s="74">
        <v>0</v>
      </c>
      <c r="H79" s="74">
        <v>0</v>
      </c>
      <c r="I79" s="74">
        <v>45371387</v>
      </c>
    </row>
    <row r="80" spans="1:9" ht="20.399999999999999" x14ac:dyDescent="0.3">
      <c r="A80" s="76">
        <v>73232</v>
      </c>
      <c r="B80" s="75" t="s">
        <v>361</v>
      </c>
      <c r="C80" s="74">
        <v>0</v>
      </c>
      <c r="D80" s="74">
        <v>80817690</v>
      </c>
      <c r="E80" s="74">
        <v>0</v>
      </c>
      <c r="F80" s="74">
        <v>0</v>
      </c>
      <c r="G80" s="74">
        <v>0</v>
      </c>
      <c r="H80" s="74">
        <v>0</v>
      </c>
      <c r="I80" s="74">
        <v>80817690</v>
      </c>
    </row>
    <row r="81" spans="1:9" ht="30.6" x14ac:dyDescent="0.3">
      <c r="A81" s="76">
        <v>73311</v>
      </c>
      <c r="B81" s="75" t="s">
        <v>360</v>
      </c>
      <c r="C81" s="74">
        <v>0</v>
      </c>
      <c r="D81" s="74">
        <v>10067155</v>
      </c>
      <c r="E81" s="74">
        <v>0</v>
      </c>
      <c r="F81" s="74">
        <v>0</v>
      </c>
      <c r="G81" s="74">
        <v>0</v>
      </c>
      <c r="H81" s="74">
        <v>0</v>
      </c>
      <c r="I81" s="74">
        <v>10067155</v>
      </c>
    </row>
    <row r="82" spans="1:9" ht="30.6" x14ac:dyDescent="0.3">
      <c r="A82" s="76">
        <v>7348</v>
      </c>
      <c r="B82" s="75" t="s">
        <v>359</v>
      </c>
      <c r="C82" s="74">
        <v>0</v>
      </c>
      <c r="D82" s="74">
        <v>3680388</v>
      </c>
      <c r="E82" s="74">
        <v>0</v>
      </c>
      <c r="F82" s="74">
        <v>0</v>
      </c>
      <c r="G82" s="74">
        <v>0</v>
      </c>
      <c r="H82" s="74">
        <v>0</v>
      </c>
      <c r="I82" s="74">
        <v>3680388</v>
      </c>
    </row>
    <row r="83" spans="1:9" ht="20.399999999999999" x14ac:dyDescent="0.3">
      <c r="A83" s="76">
        <v>73512</v>
      </c>
      <c r="B83" s="75" t="s">
        <v>358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9277492</v>
      </c>
      <c r="I83" s="74">
        <v>9277492</v>
      </c>
    </row>
    <row r="84" spans="1:9" x14ac:dyDescent="0.3">
      <c r="A84" s="76">
        <v>73521</v>
      </c>
      <c r="B84" s="75" t="s">
        <v>357</v>
      </c>
      <c r="C84" s="74">
        <v>65623407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65623407</v>
      </c>
    </row>
    <row r="85" spans="1:9" ht="20.399999999999999" x14ac:dyDescent="0.3">
      <c r="A85" s="76">
        <v>73531</v>
      </c>
      <c r="B85" s="75" t="s">
        <v>356</v>
      </c>
      <c r="C85" s="74">
        <v>0</v>
      </c>
      <c r="D85" s="74">
        <v>5657145</v>
      </c>
      <c r="E85" s="74">
        <v>0</v>
      </c>
      <c r="F85" s="74">
        <v>0</v>
      </c>
      <c r="G85" s="74">
        <v>0</v>
      </c>
      <c r="H85" s="74">
        <v>0</v>
      </c>
      <c r="I85" s="74">
        <v>5657145</v>
      </c>
    </row>
    <row r="86" spans="1:9" ht="30.6" x14ac:dyDescent="0.3">
      <c r="A86" s="76">
        <v>73532</v>
      </c>
      <c r="B86" s="75" t="s">
        <v>355</v>
      </c>
      <c r="C86" s="74">
        <v>5050000</v>
      </c>
      <c r="D86" s="74">
        <v>4215191</v>
      </c>
      <c r="E86" s="74">
        <v>0</v>
      </c>
      <c r="F86" s="74">
        <v>0</v>
      </c>
      <c r="G86" s="74">
        <v>0</v>
      </c>
      <c r="H86" s="74">
        <v>0</v>
      </c>
      <c r="I86" s="74">
        <v>9265191</v>
      </c>
    </row>
    <row r="87" spans="1:9" x14ac:dyDescent="0.3">
      <c r="A87" s="76">
        <v>73533</v>
      </c>
      <c r="B87" s="75" t="s">
        <v>354</v>
      </c>
      <c r="C87" s="74">
        <v>0</v>
      </c>
      <c r="D87" s="74">
        <v>65033677</v>
      </c>
      <c r="E87" s="74">
        <v>0</v>
      </c>
      <c r="F87" s="74">
        <v>0</v>
      </c>
      <c r="G87" s="74">
        <v>0</v>
      </c>
      <c r="H87" s="74">
        <v>0</v>
      </c>
      <c r="I87" s="74">
        <v>65033677</v>
      </c>
    </row>
    <row r="88" spans="1:9" ht="40.799999999999997" x14ac:dyDescent="0.3">
      <c r="A88" s="76">
        <v>73535</v>
      </c>
      <c r="B88" s="75" t="s">
        <v>353</v>
      </c>
      <c r="C88" s="74">
        <v>0</v>
      </c>
      <c r="D88" s="74">
        <v>18182000</v>
      </c>
      <c r="E88" s="74">
        <v>0</v>
      </c>
      <c r="F88" s="74">
        <v>0</v>
      </c>
      <c r="G88" s="74">
        <v>0</v>
      </c>
      <c r="H88" s="74">
        <v>0</v>
      </c>
      <c r="I88" s="74">
        <v>18182000</v>
      </c>
    </row>
    <row r="89" spans="1:9" ht="30.6" x14ac:dyDescent="0.3">
      <c r="A89" s="76">
        <v>7355</v>
      </c>
      <c r="B89" s="75" t="s">
        <v>352</v>
      </c>
      <c r="C89" s="74">
        <v>0</v>
      </c>
      <c r="D89" s="74">
        <v>5617551</v>
      </c>
      <c r="E89" s="74">
        <v>0</v>
      </c>
      <c r="F89" s="74">
        <v>0</v>
      </c>
      <c r="G89" s="74">
        <v>0</v>
      </c>
      <c r="H89" s="74">
        <v>0</v>
      </c>
      <c r="I89" s="74">
        <v>5617551</v>
      </c>
    </row>
    <row r="90" spans="1:9" ht="20.399999999999999" x14ac:dyDescent="0.3">
      <c r="A90" s="76">
        <v>73611</v>
      </c>
      <c r="B90" s="75" t="s">
        <v>351</v>
      </c>
      <c r="C90" s="74">
        <v>1172250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1172250</v>
      </c>
    </row>
    <row r="91" spans="1:9" ht="20.399999999999999" x14ac:dyDescent="0.3">
      <c r="A91" s="76">
        <v>7362</v>
      </c>
      <c r="B91" s="75" t="s">
        <v>350</v>
      </c>
      <c r="C91" s="74">
        <v>0</v>
      </c>
      <c r="D91" s="74">
        <v>2119340</v>
      </c>
      <c r="E91" s="74">
        <v>0</v>
      </c>
      <c r="F91" s="74">
        <v>0</v>
      </c>
      <c r="G91" s="74">
        <v>0</v>
      </c>
      <c r="H91" s="74">
        <v>0</v>
      </c>
      <c r="I91" s="74">
        <v>2119340</v>
      </c>
    </row>
    <row r="92" spans="1:9" ht="20.399999999999999" x14ac:dyDescent="0.3">
      <c r="A92" s="76">
        <v>7381</v>
      </c>
      <c r="B92" s="75" t="s">
        <v>349</v>
      </c>
      <c r="C92" s="74">
        <v>0</v>
      </c>
      <c r="D92" s="74">
        <v>439819343</v>
      </c>
      <c r="E92" s="74">
        <v>0</v>
      </c>
      <c r="F92" s="74">
        <v>0</v>
      </c>
      <c r="G92" s="74">
        <v>0</v>
      </c>
      <c r="H92" s="74">
        <v>0</v>
      </c>
      <c r="I92" s="74">
        <v>439819343</v>
      </c>
    </row>
    <row r="93" spans="1:9" ht="20.399999999999999" x14ac:dyDescent="0.3">
      <c r="A93" s="76">
        <v>7388</v>
      </c>
      <c r="B93" s="75" t="s">
        <v>259</v>
      </c>
      <c r="C93" s="74">
        <v>0</v>
      </c>
      <c r="D93" s="74">
        <v>130472</v>
      </c>
      <c r="E93" s="74">
        <v>0</v>
      </c>
      <c r="F93" s="74">
        <v>0</v>
      </c>
      <c r="G93" s="74">
        <v>0</v>
      </c>
      <c r="H93" s="74">
        <v>38398669</v>
      </c>
      <c r="I93" s="74">
        <v>38529141</v>
      </c>
    </row>
    <row r="94" spans="1:9" ht="20.399999999999999" x14ac:dyDescent="0.3">
      <c r="A94" s="76">
        <v>74718</v>
      </c>
      <c r="B94" s="75" t="s">
        <v>200</v>
      </c>
      <c r="C94" s="74">
        <v>7223457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7223457</v>
      </c>
    </row>
    <row r="95" spans="1:9" ht="20.399999999999999" x14ac:dyDescent="0.3">
      <c r="A95" s="76">
        <v>7488</v>
      </c>
      <c r="B95" s="75" t="s">
        <v>348</v>
      </c>
      <c r="C95" s="74">
        <v>0</v>
      </c>
      <c r="D95" s="74">
        <v>12276105</v>
      </c>
      <c r="E95" s="74">
        <v>0</v>
      </c>
      <c r="F95" s="74">
        <v>0</v>
      </c>
      <c r="G95" s="74">
        <v>0</v>
      </c>
      <c r="H95" s="74">
        <v>0</v>
      </c>
      <c r="I95" s="74">
        <v>12276105</v>
      </c>
    </row>
    <row r="96" spans="1:9" ht="40.799999999999997" x14ac:dyDescent="0.3">
      <c r="A96" s="76">
        <v>764</v>
      </c>
      <c r="B96" s="75" t="s">
        <v>347</v>
      </c>
      <c r="C96" s="74">
        <v>111428144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111428144</v>
      </c>
    </row>
    <row r="97" spans="1:9" ht="30.6" x14ac:dyDescent="0.3">
      <c r="A97" s="76">
        <v>77141</v>
      </c>
      <c r="B97" s="75" t="s">
        <v>346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  <c r="H97" s="74">
        <v>166920</v>
      </c>
      <c r="I97" s="74">
        <v>166920</v>
      </c>
    </row>
    <row r="98" spans="1:9" ht="51" x14ac:dyDescent="0.3">
      <c r="A98" s="76">
        <v>773</v>
      </c>
      <c r="B98" s="75" t="s">
        <v>345</v>
      </c>
      <c r="C98" s="74">
        <v>596011</v>
      </c>
      <c r="D98" s="74">
        <v>0</v>
      </c>
      <c r="E98" s="74">
        <v>254850</v>
      </c>
      <c r="F98" s="74">
        <v>0</v>
      </c>
      <c r="G98" s="74">
        <v>0</v>
      </c>
      <c r="H98" s="74">
        <v>0</v>
      </c>
      <c r="I98" s="74">
        <v>850861</v>
      </c>
    </row>
    <row r="99" spans="1:9" ht="20.399999999999999" x14ac:dyDescent="0.3">
      <c r="A99" s="76">
        <v>7788</v>
      </c>
      <c r="B99" s="75" t="s">
        <v>344</v>
      </c>
      <c r="C99" s="74">
        <v>89401</v>
      </c>
      <c r="D99" s="74">
        <v>1250044</v>
      </c>
      <c r="E99" s="74">
        <v>0</v>
      </c>
      <c r="F99" s="74">
        <v>0</v>
      </c>
      <c r="G99" s="74">
        <v>0</v>
      </c>
      <c r="H99" s="74">
        <v>0</v>
      </c>
      <c r="I99" s="74">
        <v>1339445</v>
      </c>
    </row>
    <row r="100" spans="1:9" ht="13.2" x14ac:dyDescent="0.3">
      <c r="A100" s="404" t="s">
        <v>199</v>
      </c>
      <c r="B100" s="405"/>
      <c r="C100" s="405"/>
      <c r="D100" s="405"/>
      <c r="E100" s="405"/>
      <c r="F100" s="405"/>
      <c r="G100" s="405"/>
      <c r="H100" s="405"/>
      <c r="I100" s="405"/>
    </row>
  </sheetData>
  <mergeCells count="7">
    <mergeCell ref="A100:I100"/>
    <mergeCell ref="A5:I5"/>
    <mergeCell ref="A67:B67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343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342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249</v>
      </c>
      <c r="D7" s="40" t="s">
        <v>341</v>
      </c>
      <c r="E7" s="40" t="s">
        <v>340</v>
      </c>
      <c r="F7" s="40" t="s">
        <v>340</v>
      </c>
      <c r="G7" s="40" t="s">
        <v>339</v>
      </c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>
        <v>1734177</v>
      </c>
      <c r="D8" s="74">
        <v>24600905</v>
      </c>
      <c r="E8" s="74">
        <v>1754522</v>
      </c>
      <c r="F8" s="74">
        <v>0</v>
      </c>
      <c r="G8" s="74">
        <v>0</v>
      </c>
      <c r="H8" s="74">
        <v>0</v>
      </c>
      <c r="I8" s="74">
        <v>28089604</v>
      </c>
    </row>
    <row r="9" spans="1:9" x14ac:dyDescent="0.3">
      <c r="A9" s="76">
        <v>60611</v>
      </c>
      <c r="B9" s="75" t="s">
        <v>238</v>
      </c>
      <c r="C9" s="74">
        <v>0</v>
      </c>
      <c r="D9" s="74">
        <v>61537</v>
      </c>
      <c r="E9" s="74">
        <v>0</v>
      </c>
      <c r="F9" s="74">
        <v>0</v>
      </c>
      <c r="G9" s="74">
        <v>0</v>
      </c>
      <c r="H9" s="74">
        <v>0</v>
      </c>
      <c r="I9" s="74">
        <v>61537</v>
      </c>
    </row>
    <row r="10" spans="1:9" x14ac:dyDescent="0.3">
      <c r="A10" s="76">
        <v>60612</v>
      </c>
      <c r="B10" s="75" t="s">
        <v>237</v>
      </c>
      <c r="C10" s="74">
        <v>2411</v>
      </c>
      <c r="D10" s="74">
        <v>313508</v>
      </c>
      <c r="E10" s="74">
        <v>0</v>
      </c>
      <c r="F10" s="74">
        <v>0</v>
      </c>
      <c r="G10" s="74">
        <v>0</v>
      </c>
      <c r="H10" s="74">
        <v>0</v>
      </c>
      <c r="I10" s="74">
        <v>315919</v>
      </c>
    </row>
    <row r="11" spans="1:9" x14ac:dyDescent="0.3">
      <c r="A11" s="76">
        <v>60618</v>
      </c>
      <c r="B11" s="75" t="s">
        <v>236</v>
      </c>
      <c r="C11" s="74">
        <v>0</v>
      </c>
      <c r="D11" s="74">
        <v>11480</v>
      </c>
      <c r="E11" s="74">
        <v>0</v>
      </c>
      <c r="F11" s="74">
        <v>0</v>
      </c>
      <c r="G11" s="74">
        <v>0</v>
      </c>
      <c r="H11" s="74">
        <v>0</v>
      </c>
      <c r="I11" s="74">
        <v>11480</v>
      </c>
    </row>
    <row r="12" spans="1:9" x14ac:dyDescent="0.3">
      <c r="A12" s="76">
        <v>60623</v>
      </c>
      <c r="B12" s="75" t="s">
        <v>272</v>
      </c>
      <c r="C12" s="74">
        <v>0</v>
      </c>
      <c r="D12" s="74">
        <v>904413</v>
      </c>
      <c r="E12" s="74">
        <v>0</v>
      </c>
      <c r="F12" s="74">
        <v>0</v>
      </c>
      <c r="G12" s="74">
        <v>0</v>
      </c>
      <c r="H12" s="74">
        <v>0</v>
      </c>
      <c r="I12" s="74">
        <v>904413</v>
      </c>
    </row>
    <row r="13" spans="1:9" ht="20.399999999999999" x14ac:dyDescent="0.3">
      <c r="A13" s="76">
        <v>60632</v>
      </c>
      <c r="B13" s="75" t="s">
        <v>233</v>
      </c>
      <c r="C13" s="74">
        <v>434328</v>
      </c>
      <c r="D13" s="74">
        <v>100490</v>
      </c>
      <c r="E13" s="74">
        <v>1697632</v>
      </c>
      <c r="F13" s="74">
        <v>0</v>
      </c>
      <c r="G13" s="74">
        <v>0</v>
      </c>
      <c r="H13" s="74">
        <v>0</v>
      </c>
      <c r="I13" s="74">
        <v>2232450</v>
      </c>
    </row>
    <row r="14" spans="1:9" x14ac:dyDescent="0.3">
      <c r="A14" s="76">
        <v>6135</v>
      </c>
      <c r="B14" s="75" t="s">
        <v>227</v>
      </c>
      <c r="C14" s="74">
        <v>907500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907500</v>
      </c>
    </row>
    <row r="15" spans="1:9" x14ac:dyDescent="0.3">
      <c r="A15" s="76">
        <v>61522</v>
      </c>
      <c r="B15" s="75" t="s">
        <v>225</v>
      </c>
      <c r="C15" s="74">
        <v>0</v>
      </c>
      <c r="D15" s="74">
        <v>7770</v>
      </c>
      <c r="E15" s="74">
        <v>0</v>
      </c>
      <c r="F15" s="74">
        <v>0</v>
      </c>
      <c r="G15" s="74">
        <v>0</v>
      </c>
      <c r="H15" s="74">
        <v>0</v>
      </c>
      <c r="I15" s="74">
        <v>7770</v>
      </c>
    </row>
    <row r="16" spans="1:9" x14ac:dyDescent="0.3">
      <c r="A16" s="76">
        <v>61523</v>
      </c>
      <c r="B16" s="75" t="s">
        <v>270</v>
      </c>
      <c r="C16" s="74">
        <v>121895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121895</v>
      </c>
    </row>
    <row r="17" spans="1:9" x14ac:dyDescent="0.3">
      <c r="A17" s="76">
        <v>61558</v>
      </c>
      <c r="B17" s="75" t="s">
        <v>222</v>
      </c>
      <c r="C17" s="74">
        <v>0</v>
      </c>
      <c r="D17" s="74">
        <v>5000</v>
      </c>
      <c r="E17" s="74">
        <v>0</v>
      </c>
      <c r="F17" s="74">
        <v>0</v>
      </c>
      <c r="G17" s="74">
        <v>0</v>
      </c>
      <c r="H17" s="74">
        <v>0</v>
      </c>
      <c r="I17" s="74">
        <v>5000</v>
      </c>
    </row>
    <row r="18" spans="1:9" x14ac:dyDescent="0.3">
      <c r="A18" s="76">
        <v>6241</v>
      </c>
      <c r="B18" s="75" t="s">
        <v>215</v>
      </c>
      <c r="C18" s="74">
        <v>0</v>
      </c>
      <c r="D18" s="74">
        <v>0</v>
      </c>
      <c r="E18" s="74">
        <v>56890</v>
      </c>
      <c r="F18" s="74">
        <v>0</v>
      </c>
      <c r="G18" s="74">
        <v>0</v>
      </c>
      <c r="H18" s="74">
        <v>0</v>
      </c>
      <c r="I18" s="74">
        <v>56890</v>
      </c>
    </row>
    <row r="19" spans="1:9" ht="30.6" x14ac:dyDescent="0.3">
      <c r="A19" s="76">
        <v>6245</v>
      </c>
      <c r="B19" s="75" t="s">
        <v>214</v>
      </c>
      <c r="C19" s="74">
        <v>203693</v>
      </c>
      <c r="D19" s="74">
        <v>55100</v>
      </c>
      <c r="E19" s="74">
        <v>0</v>
      </c>
      <c r="F19" s="74">
        <v>0</v>
      </c>
      <c r="G19" s="74">
        <v>0</v>
      </c>
      <c r="H19" s="74">
        <v>0</v>
      </c>
      <c r="I19" s="74">
        <v>258793</v>
      </c>
    </row>
    <row r="20" spans="1:9" ht="20.399999999999999" x14ac:dyDescent="0.3">
      <c r="A20" s="76">
        <v>6251</v>
      </c>
      <c r="B20" s="75" t="s">
        <v>212</v>
      </c>
      <c r="C20" s="74">
        <v>64350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64350</v>
      </c>
    </row>
    <row r="21" spans="1:9" ht="20.399999999999999" x14ac:dyDescent="0.3">
      <c r="A21" s="76">
        <v>6262</v>
      </c>
      <c r="B21" s="75" t="s">
        <v>210</v>
      </c>
      <c r="C21" s="74">
        <v>0</v>
      </c>
      <c r="D21" s="74">
        <v>275970</v>
      </c>
      <c r="E21" s="74">
        <v>0</v>
      </c>
      <c r="F21" s="74">
        <v>0</v>
      </c>
      <c r="G21" s="74">
        <v>0</v>
      </c>
      <c r="H21" s="74">
        <v>0</v>
      </c>
      <c r="I21" s="74">
        <v>275970</v>
      </c>
    </row>
    <row r="22" spans="1:9" ht="20.399999999999999" x14ac:dyDescent="0.3">
      <c r="A22" s="76">
        <v>64111</v>
      </c>
      <c r="B22" s="75" t="s">
        <v>208</v>
      </c>
      <c r="C22" s="74">
        <v>0</v>
      </c>
      <c r="D22" s="74">
        <v>19275376</v>
      </c>
      <c r="E22" s="74">
        <v>0</v>
      </c>
      <c r="F22" s="74">
        <v>0</v>
      </c>
      <c r="G22" s="74">
        <v>0</v>
      </c>
      <c r="H22" s="74">
        <v>0</v>
      </c>
      <c r="I22" s="74">
        <v>19275376</v>
      </c>
    </row>
    <row r="23" spans="1:9" ht="20.399999999999999" x14ac:dyDescent="0.3">
      <c r="A23" s="76">
        <v>6458</v>
      </c>
      <c r="B23" s="75" t="s">
        <v>207</v>
      </c>
      <c r="C23" s="74">
        <v>0</v>
      </c>
      <c r="D23" s="74">
        <v>3590261</v>
      </c>
      <c r="E23" s="74">
        <v>0</v>
      </c>
      <c r="F23" s="74">
        <v>0</v>
      </c>
      <c r="G23" s="74">
        <v>0</v>
      </c>
      <c r="H23" s="74">
        <v>0</v>
      </c>
      <c r="I23" s="74">
        <v>3590261</v>
      </c>
    </row>
    <row r="24" spans="1:9" ht="13.2" x14ac:dyDescent="0.3">
      <c r="A24" s="402" t="s">
        <v>52</v>
      </c>
      <c r="B24" s="403"/>
      <c r="C24" s="74">
        <v>0</v>
      </c>
      <c r="D24" s="74">
        <v>24570167</v>
      </c>
      <c r="E24" s="74">
        <v>0</v>
      </c>
      <c r="F24" s="74">
        <v>0</v>
      </c>
      <c r="G24" s="74">
        <v>0</v>
      </c>
      <c r="H24" s="74">
        <v>0</v>
      </c>
      <c r="I24" s="74">
        <v>24570167</v>
      </c>
    </row>
    <row r="25" spans="1:9" ht="20.399999999999999" x14ac:dyDescent="0.3">
      <c r="A25" s="76">
        <v>74718</v>
      </c>
      <c r="B25" s="75" t="s">
        <v>200</v>
      </c>
      <c r="C25" s="74">
        <v>0</v>
      </c>
      <c r="D25" s="74">
        <v>24570167</v>
      </c>
      <c r="E25" s="74">
        <v>0</v>
      </c>
      <c r="F25" s="74">
        <v>0</v>
      </c>
      <c r="G25" s="74">
        <v>0</v>
      </c>
      <c r="H25" s="74">
        <v>0</v>
      </c>
      <c r="I25" s="74">
        <v>24570167</v>
      </c>
    </row>
    <row r="26" spans="1:9" ht="13.2" x14ac:dyDescent="0.3">
      <c r="A26" s="404" t="s">
        <v>199</v>
      </c>
      <c r="B26" s="405"/>
      <c r="C26" s="405"/>
      <c r="D26" s="405"/>
      <c r="E26" s="405"/>
      <c r="F26" s="405"/>
      <c r="G26" s="405"/>
      <c r="H26" s="405"/>
      <c r="I26" s="405"/>
    </row>
  </sheetData>
  <mergeCells count="7">
    <mergeCell ref="A26:I26"/>
    <mergeCell ref="A5:I5"/>
    <mergeCell ref="A24:B24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338</v>
      </c>
      <c r="J2" s="406" t="s">
        <v>256</v>
      </c>
      <c r="K2" s="282"/>
      <c r="L2" s="282"/>
      <c r="M2" s="282"/>
      <c r="N2" s="282"/>
      <c r="O2" s="282"/>
      <c r="P2" s="78" t="s">
        <v>338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337</v>
      </c>
      <c r="B5" s="392"/>
      <c r="C5" s="392"/>
      <c r="D5" s="392"/>
      <c r="E5" s="392"/>
      <c r="F5" s="392"/>
      <c r="G5" s="392"/>
      <c r="H5" s="392"/>
      <c r="I5" s="392"/>
      <c r="J5" s="340" t="s">
        <v>337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7</v>
      </c>
      <c r="I6" s="58">
        <v>8</v>
      </c>
      <c r="J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336</v>
      </c>
      <c r="E7" s="40" t="s">
        <v>335</v>
      </c>
      <c r="F7" s="40" t="s">
        <v>334</v>
      </c>
      <c r="G7" s="40" t="s">
        <v>333</v>
      </c>
      <c r="H7" s="40" t="s">
        <v>240</v>
      </c>
      <c r="I7" s="40" t="s">
        <v>273</v>
      </c>
      <c r="J7" s="40" t="s">
        <v>239</v>
      </c>
    </row>
    <row r="8" spans="1:16" ht="13.2" x14ac:dyDescent="0.3">
      <c r="A8" s="402" t="s">
        <v>53</v>
      </c>
      <c r="B8" s="403"/>
      <c r="C8" s="74">
        <v>70297253</v>
      </c>
      <c r="D8" s="74">
        <v>0</v>
      </c>
      <c r="E8" s="74">
        <v>161065523</v>
      </c>
      <c r="F8" s="74">
        <v>12227002</v>
      </c>
      <c r="G8" s="74">
        <v>0</v>
      </c>
      <c r="H8" s="74">
        <v>0</v>
      </c>
      <c r="I8" s="74">
        <v>118684593</v>
      </c>
      <c r="J8" s="74">
        <v>362274371</v>
      </c>
    </row>
    <row r="9" spans="1:16" x14ac:dyDescent="0.3">
      <c r="A9" s="76">
        <v>60611</v>
      </c>
      <c r="B9" s="75" t="s">
        <v>238</v>
      </c>
      <c r="C9" s="74">
        <v>10851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10851</v>
      </c>
    </row>
    <row r="10" spans="1:16" x14ac:dyDescent="0.3">
      <c r="A10" s="76">
        <v>60612</v>
      </c>
      <c r="B10" s="75" t="s">
        <v>237</v>
      </c>
      <c r="C10" s="74">
        <v>776005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776005</v>
      </c>
    </row>
    <row r="11" spans="1:16" x14ac:dyDescent="0.3">
      <c r="A11" s="76">
        <v>60618</v>
      </c>
      <c r="B11" s="75" t="s">
        <v>236</v>
      </c>
      <c r="C11" s="74">
        <v>139492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139492</v>
      </c>
    </row>
    <row r="12" spans="1:16" x14ac:dyDescent="0.3">
      <c r="A12" s="76">
        <v>60622</v>
      </c>
      <c r="B12" s="75" t="s">
        <v>235</v>
      </c>
      <c r="C12" s="74">
        <v>225800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225800</v>
      </c>
    </row>
    <row r="13" spans="1:16" ht="20.399999999999999" x14ac:dyDescent="0.3">
      <c r="A13" s="76">
        <v>60631</v>
      </c>
      <c r="B13" s="75" t="s">
        <v>234</v>
      </c>
      <c r="C13" s="74">
        <v>19965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19965</v>
      </c>
    </row>
    <row r="14" spans="1:16" ht="20.399999999999999" x14ac:dyDescent="0.3">
      <c r="A14" s="76">
        <v>60632</v>
      </c>
      <c r="B14" s="75" t="s">
        <v>233</v>
      </c>
      <c r="C14" s="74">
        <v>55190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55190</v>
      </c>
    </row>
    <row r="15" spans="1:16" ht="20.399999999999999" x14ac:dyDescent="0.3">
      <c r="A15" s="76">
        <v>6064</v>
      </c>
      <c r="B15" s="75" t="s">
        <v>231</v>
      </c>
      <c r="C15" s="74">
        <v>232485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232485</v>
      </c>
    </row>
    <row r="16" spans="1:16" x14ac:dyDescent="0.3">
      <c r="A16" s="76">
        <v>6135</v>
      </c>
      <c r="B16" s="75" t="s">
        <v>227</v>
      </c>
      <c r="C16" s="74">
        <v>8000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8000</v>
      </c>
    </row>
    <row r="17" spans="1:10" x14ac:dyDescent="0.3">
      <c r="A17" s="76">
        <v>61522</v>
      </c>
      <c r="B17" s="75" t="s">
        <v>225</v>
      </c>
      <c r="C17" s="74">
        <v>717575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717575</v>
      </c>
    </row>
    <row r="18" spans="1:10" x14ac:dyDescent="0.3">
      <c r="A18" s="76">
        <v>61551</v>
      </c>
      <c r="B18" s="75" t="s">
        <v>224</v>
      </c>
      <c r="C18" s="74">
        <v>122500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122500</v>
      </c>
    </row>
    <row r="19" spans="1:10" x14ac:dyDescent="0.3">
      <c r="A19" s="76">
        <v>61558</v>
      </c>
      <c r="B19" s="75" t="s">
        <v>222</v>
      </c>
      <c r="C19" s="74">
        <v>55980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55980</v>
      </c>
    </row>
    <row r="20" spans="1:10" ht="30.6" x14ac:dyDescent="0.3">
      <c r="A20" s="76">
        <v>6245</v>
      </c>
      <c r="B20" s="75" t="s">
        <v>214</v>
      </c>
      <c r="C20" s="74">
        <v>45587853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110560508</v>
      </c>
      <c r="J20" s="74">
        <v>156148361</v>
      </c>
    </row>
    <row r="21" spans="1:10" x14ac:dyDescent="0.3">
      <c r="A21" s="76">
        <v>6248</v>
      </c>
      <c r="B21" s="75" t="s">
        <v>266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179600</v>
      </c>
      <c r="J21" s="74">
        <v>179600</v>
      </c>
    </row>
    <row r="22" spans="1:10" ht="20.399999999999999" x14ac:dyDescent="0.3">
      <c r="A22" s="76">
        <v>6262</v>
      </c>
      <c r="B22" s="75" t="s">
        <v>210</v>
      </c>
      <c r="C22" s="74">
        <v>1104953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1104953</v>
      </c>
    </row>
    <row r="23" spans="1:10" ht="20.399999999999999" x14ac:dyDescent="0.3">
      <c r="A23" s="76">
        <v>64111</v>
      </c>
      <c r="B23" s="75" t="s">
        <v>208</v>
      </c>
      <c r="C23" s="74">
        <v>18069582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18069582</v>
      </c>
    </row>
    <row r="24" spans="1:10" ht="20.399999999999999" x14ac:dyDescent="0.3">
      <c r="A24" s="76">
        <v>6458</v>
      </c>
      <c r="B24" s="75" t="s">
        <v>207</v>
      </c>
      <c r="C24" s="74">
        <v>3171022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3171022</v>
      </c>
    </row>
    <row r="25" spans="1:10" x14ac:dyDescent="0.3">
      <c r="A25" s="76">
        <v>6513</v>
      </c>
      <c r="B25" s="75" t="s">
        <v>303</v>
      </c>
      <c r="C25" s="74">
        <v>0</v>
      </c>
      <c r="D25" s="74">
        <v>0</v>
      </c>
      <c r="E25" s="74">
        <v>13391987</v>
      </c>
      <c r="F25" s="74">
        <v>12227002</v>
      </c>
      <c r="G25" s="74">
        <v>0</v>
      </c>
      <c r="H25" s="74">
        <v>0</v>
      </c>
      <c r="I25" s="74">
        <v>0</v>
      </c>
      <c r="J25" s="74">
        <v>25618989</v>
      </c>
    </row>
    <row r="26" spans="1:10" ht="30.6" x14ac:dyDescent="0.3">
      <c r="A26" s="76">
        <v>6518</v>
      </c>
      <c r="B26" s="75" t="s">
        <v>206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3542000</v>
      </c>
      <c r="J26" s="74">
        <v>3542000</v>
      </c>
    </row>
    <row r="27" spans="1:10" x14ac:dyDescent="0.3">
      <c r="A27" s="76">
        <v>65221</v>
      </c>
      <c r="B27" s="75" t="s">
        <v>332</v>
      </c>
      <c r="C27" s="74">
        <v>0</v>
      </c>
      <c r="D27" s="74">
        <v>0</v>
      </c>
      <c r="E27" s="74">
        <v>1110000</v>
      </c>
      <c r="F27" s="74">
        <v>0</v>
      </c>
      <c r="G27" s="74">
        <v>0</v>
      </c>
      <c r="H27" s="74">
        <v>0</v>
      </c>
      <c r="I27" s="74">
        <v>0</v>
      </c>
      <c r="J27" s="74">
        <v>1110000</v>
      </c>
    </row>
    <row r="28" spans="1:10" ht="30.6" x14ac:dyDescent="0.3">
      <c r="A28" s="76">
        <v>652228</v>
      </c>
      <c r="B28" s="75" t="s">
        <v>331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567893</v>
      </c>
      <c r="J28" s="74">
        <v>567893</v>
      </c>
    </row>
    <row r="29" spans="1:10" x14ac:dyDescent="0.3">
      <c r="A29" s="76">
        <v>6568</v>
      </c>
      <c r="B29" s="75" t="s">
        <v>205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3834592</v>
      </c>
      <c r="J29" s="74">
        <v>3834592</v>
      </c>
    </row>
    <row r="30" spans="1:10" x14ac:dyDescent="0.3">
      <c r="A30" s="76">
        <v>65737</v>
      </c>
      <c r="B30" s="75" t="s">
        <v>321</v>
      </c>
      <c r="C30" s="74">
        <v>0</v>
      </c>
      <c r="D30" s="74">
        <v>0</v>
      </c>
      <c r="E30" s="74">
        <v>8400000</v>
      </c>
      <c r="F30" s="74">
        <v>0</v>
      </c>
      <c r="G30" s="74">
        <v>0</v>
      </c>
      <c r="H30" s="74">
        <v>0</v>
      </c>
      <c r="I30" s="74">
        <v>0</v>
      </c>
      <c r="J30" s="74">
        <v>8400000</v>
      </c>
    </row>
    <row r="31" spans="1:10" ht="40.799999999999997" x14ac:dyDescent="0.3">
      <c r="A31" s="76">
        <v>65748</v>
      </c>
      <c r="B31" s="75" t="s">
        <v>299</v>
      </c>
      <c r="C31" s="74">
        <v>0</v>
      </c>
      <c r="D31" s="74">
        <v>0</v>
      </c>
      <c r="E31" s="74">
        <v>5400000</v>
      </c>
      <c r="F31" s="74">
        <v>0</v>
      </c>
      <c r="G31" s="74">
        <v>0</v>
      </c>
      <c r="H31" s="74">
        <v>0</v>
      </c>
      <c r="I31" s="74">
        <v>0</v>
      </c>
      <c r="J31" s="74">
        <v>5400000</v>
      </c>
    </row>
    <row r="32" spans="1:10" ht="20.399999999999999" x14ac:dyDescent="0.3">
      <c r="A32" s="76">
        <v>65881</v>
      </c>
      <c r="B32" s="75" t="s">
        <v>330</v>
      </c>
      <c r="C32" s="74">
        <v>0</v>
      </c>
      <c r="D32" s="74">
        <v>0</v>
      </c>
      <c r="E32" s="74">
        <v>132763536</v>
      </c>
      <c r="F32" s="74">
        <v>0</v>
      </c>
      <c r="G32" s="74">
        <v>0</v>
      </c>
      <c r="H32" s="74">
        <v>0</v>
      </c>
      <c r="I32" s="74">
        <v>0</v>
      </c>
      <c r="J32" s="74">
        <v>132763536</v>
      </c>
    </row>
    <row r="33" spans="1:10" ht="13.2" x14ac:dyDescent="0.3">
      <c r="A33" s="402" t="s">
        <v>52</v>
      </c>
      <c r="B33" s="403"/>
      <c r="C33" s="74">
        <v>52505967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52505967</v>
      </c>
    </row>
    <row r="34" spans="1:10" x14ac:dyDescent="0.3">
      <c r="A34" s="76">
        <v>74712</v>
      </c>
      <c r="B34" s="75" t="s">
        <v>201</v>
      </c>
      <c r="C34" s="74">
        <v>52505967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52505967</v>
      </c>
    </row>
    <row r="35" spans="1:10" ht="13.2" x14ac:dyDescent="0.3">
      <c r="A35" s="404" t="s">
        <v>199</v>
      </c>
      <c r="B35" s="405"/>
      <c r="C35" s="405"/>
      <c r="D35" s="405"/>
      <c r="E35" s="405"/>
      <c r="F35" s="405"/>
      <c r="G35" s="405"/>
      <c r="H35" s="405"/>
      <c r="I35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35:I35"/>
    <mergeCell ref="A5:I5"/>
    <mergeCell ref="A33:B33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ColWidth="11.44140625" defaultRowHeight="10.199999999999999" x14ac:dyDescent="0.3"/>
  <cols>
    <col min="1" max="1" width="35.6640625" style="47" customWidth="1"/>
    <col min="2" max="5" width="20.6640625" style="47" customWidth="1"/>
    <col min="6" max="16384" width="11.44140625" style="47"/>
  </cols>
  <sheetData>
    <row r="1" spans="1:5" ht="13.2" x14ac:dyDescent="0.3">
      <c r="A1" s="290" t="s">
        <v>829</v>
      </c>
      <c r="B1" s="291"/>
      <c r="C1" s="291"/>
      <c r="D1" s="291"/>
      <c r="E1" s="52" t="s">
        <v>675</v>
      </c>
    </row>
    <row r="2" spans="1:5" ht="13.2" x14ac:dyDescent="0.3">
      <c r="A2" s="290" t="s">
        <v>828</v>
      </c>
      <c r="B2" s="291"/>
      <c r="C2" s="291"/>
      <c r="D2" s="291"/>
      <c r="E2" s="52"/>
    </row>
    <row r="3" spans="1:5" ht="24.9" customHeight="1" x14ac:dyDescent="0.3">
      <c r="A3" s="298" t="s">
        <v>823</v>
      </c>
      <c r="B3" s="299"/>
      <c r="C3" s="299"/>
      <c r="D3" s="299"/>
      <c r="E3" s="299"/>
    </row>
    <row r="5" spans="1:5" ht="13.2" x14ac:dyDescent="0.3">
      <c r="A5" s="111"/>
      <c r="B5" s="300" t="s">
        <v>827</v>
      </c>
      <c r="C5" s="301"/>
      <c r="D5" s="302" t="s">
        <v>826</v>
      </c>
      <c r="E5" s="303"/>
    </row>
    <row r="6" spans="1:5" ht="13.2" x14ac:dyDescent="0.3">
      <c r="A6" s="149" t="s">
        <v>825</v>
      </c>
      <c r="B6" s="304">
        <v>557438376</v>
      </c>
      <c r="C6" s="295"/>
      <c r="D6" s="304">
        <v>657722207</v>
      </c>
      <c r="E6" s="295"/>
    </row>
    <row r="7" spans="1:5" ht="13.2" x14ac:dyDescent="0.3">
      <c r="A7" s="149" t="s">
        <v>824</v>
      </c>
      <c r="B7" s="305">
        <v>3424557132</v>
      </c>
      <c r="C7" s="306"/>
      <c r="D7" s="305">
        <v>3627455875</v>
      </c>
      <c r="E7" s="306"/>
    </row>
    <row r="8" spans="1:5" ht="13.2" x14ac:dyDescent="0.3">
      <c r="A8" s="149" t="s">
        <v>823</v>
      </c>
      <c r="B8" s="305">
        <f>B7+B6</f>
        <v>3981995508</v>
      </c>
      <c r="C8" s="306"/>
      <c r="D8" s="305">
        <f>D7+D6</f>
        <v>4285178082</v>
      </c>
      <c r="E8" s="306"/>
    </row>
    <row r="10" spans="1:5" ht="13.2" x14ac:dyDescent="0.3">
      <c r="A10" s="292" t="s">
        <v>822</v>
      </c>
      <c r="B10" s="293"/>
      <c r="C10" s="293"/>
      <c r="D10" s="293"/>
      <c r="E10" s="293"/>
    </row>
    <row r="12" spans="1:5" ht="13.2" x14ac:dyDescent="0.3">
      <c r="A12" s="111"/>
      <c r="B12" s="297" t="s">
        <v>821</v>
      </c>
      <c r="C12" s="291"/>
      <c r="D12" s="297" t="s">
        <v>820</v>
      </c>
      <c r="E12" s="291"/>
    </row>
    <row r="13" spans="1:5" x14ac:dyDescent="0.3">
      <c r="A13" s="111"/>
      <c r="B13" s="52" t="s">
        <v>819</v>
      </c>
      <c r="C13" s="52" t="s">
        <v>818</v>
      </c>
      <c r="D13" s="52" t="s">
        <v>819</v>
      </c>
      <c r="E13" s="52" t="s">
        <v>818</v>
      </c>
    </row>
    <row r="14" spans="1:5" x14ac:dyDescent="0.3">
      <c r="A14" s="149" t="s">
        <v>766</v>
      </c>
      <c r="B14" s="83">
        <v>557438376</v>
      </c>
      <c r="C14" s="83">
        <v>0</v>
      </c>
      <c r="D14" s="83">
        <v>657722207</v>
      </c>
      <c r="E14" s="83">
        <v>0</v>
      </c>
    </row>
    <row r="15" spans="1:5" x14ac:dyDescent="0.3">
      <c r="A15" s="149" t="s">
        <v>736</v>
      </c>
      <c r="B15" s="88">
        <v>3424557132</v>
      </c>
      <c r="C15" s="88">
        <v>0</v>
      </c>
      <c r="D15" s="88">
        <v>3627455875</v>
      </c>
      <c r="E15" s="88">
        <v>0</v>
      </c>
    </row>
    <row r="16" spans="1:5" x14ac:dyDescent="0.3">
      <c r="A16" s="149" t="s">
        <v>817</v>
      </c>
      <c r="B16" s="88">
        <f>B15+B14</f>
        <v>3981995508</v>
      </c>
      <c r="C16" s="88">
        <f>C15+C14</f>
        <v>0</v>
      </c>
      <c r="D16" s="88">
        <f>D15+D14</f>
        <v>4285178082</v>
      </c>
      <c r="E16" s="88">
        <f>E15+E14</f>
        <v>0</v>
      </c>
    </row>
    <row r="18" spans="1:5" ht="13.2" x14ac:dyDescent="0.3">
      <c r="A18" s="292" t="s">
        <v>816</v>
      </c>
      <c r="B18" s="293"/>
      <c r="C18" s="293"/>
      <c r="D18" s="293"/>
      <c r="E18" s="293"/>
    </row>
    <row r="20" spans="1:5" ht="13.2" x14ac:dyDescent="0.3">
      <c r="A20" s="111"/>
      <c r="B20" s="297" t="s">
        <v>815</v>
      </c>
      <c r="C20" s="291"/>
      <c r="D20" s="297" t="s">
        <v>814</v>
      </c>
      <c r="E20" s="291"/>
    </row>
    <row r="21" spans="1:5" ht="13.2" x14ac:dyDescent="0.3">
      <c r="A21" s="148" t="s">
        <v>813</v>
      </c>
      <c r="B21" s="305">
        <v>0</v>
      </c>
      <c r="C21" s="306"/>
      <c r="D21" s="305">
        <v>505426654</v>
      </c>
      <c r="E21" s="306"/>
    </row>
    <row r="22" spans="1:5" ht="9.9" customHeight="1" x14ac:dyDescent="0.3">
      <c r="A22" s="307" t="s">
        <v>812</v>
      </c>
      <c r="B22" s="307"/>
      <c r="C22" s="307"/>
      <c r="D22" s="307"/>
      <c r="E22" s="307"/>
    </row>
  </sheetData>
  <mergeCells count="20"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329</v>
      </c>
      <c r="J2" s="406" t="s">
        <v>256</v>
      </c>
      <c r="K2" s="282"/>
      <c r="L2" s="282"/>
      <c r="M2" s="282"/>
      <c r="N2" s="282"/>
      <c r="O2" s="282"/>
      <c r="P2" s="78" t="s">
        <v>329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328</v>
      </c>
      <c r="B5" s="392"/>
      <c r="C5" s="392"/>
      <c r="D5" s="392"/>
      <c r="E5" s="392"/>
      <c r="F5" s="392"/>
      <c r="G5" s="392"/>
      <c r="H5" s="392"/>
      <c r="I5" s="392"/>
      <c r="J5" s="340" t="s">
        <v>328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8</v>
      </c>
      <c r="J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327</v>
      </c>
      <c r="E7" s="40" t="s">
        <v>326</v>
      </c>
      <c r="F7" s="40" t="s">
        <v>325</v>
      </c>
      <c r="G7" s="40" t="s">
        <v>324</v>
      </c>
      <c r="H7" s="40" t="s">
        <v>240</v>
      </c>
      <c r="I7" s="40" t="s">
        <v>273</v>
      </c>
      <c r="J7" s="40" t="s">
        <v>239</v>
      </c>
    </row>
    <row r="8" spans="1:16" ht="13.2" x14ac:dyDescent="0.3">
      <c r="A8" s="402" t="s">
        <v>53</v>
      </c>
      <c r="B8" s="403"/>
      <c r="C8" s="74">
        <v>0</v>
      </c>
      <c r="D8" s="74">
        <v>110850714</v>
      </c>
      <c r="E8" s="74">
        <v>153506245</v>
      </c>
      <c r="F8" s="74">
        <v>3500000</v>
      </c>
      <c r="G8" s="74">
        <v>0</v>
      </c>
      <c r="H8" s="74">
        <v>0</v>
      </c>
      <c r="I8" s="74">
        <v>0</v>
      </c>
      <c r="J8" s="74">
        <v>267856959</v>
      </c>
    </row>
    <row r="9" spans="1:16" x14ac:dyDescent="0.3">
      <c r="A9" s="76">
        <v>60611</v>
      </c>
      <c r="B9" s="75" t="s">
        <v>238</v>
      </c>
      <c r="C9" s="74">
        <v>0</v>
      </c>
      <c r="D9" s="74">
        <v>10851</v>
      </c>
      <c r="E9" s="74">
        <v>452426</v>
      </c>
      <c r="F9" s="74">
        <v>0</v>
      </c>
      <c r="G9" s="74">
        <v>0</v>
      </c>
      <c r="H9" s="74">
        <v>0</v>
      </c>
      <c r="I9" s="74">
        <v>0</v>
      </c>
      <c r="J9" s="74">
        <v>463277</v>
      </c>
    </row>
    <row r="10" spans="1:16" x14ac:dyDescent="0.3">
      <c r="A10" s="76">
        <v>60612</v>
      </c>
      <c r="B10" s="75" t="s">
        <v>237</v>
      </c>
      <c r="C10" s="74">
        <v>0</v>
      </c>
      <c r="D10" s="74">
        <v>1408151</v>
      </c>
      <c r="E10" s="74">
        <v>4814667</v>
      </c>
      <c r="F10" s="74">
        <v>0</v>
      </c>
      <c r="G10" s="74">
        <v>0</v>
      </c>
      <c r="H10" s="74">
        <v>0</v>
      </c>
      <c r="I10" s="74">
        <v>0</v>
      </c>
      <c r="J10" s="74">
        <v>6222818</v>
      </c>
    </row>
    <row r="11" spans="1:16" x14ac:dyDescent="0.3">
      <c r="A11" s="76">
        <v>60618</v>
      </c>
      <c r="B11" s="75" t="s">
        <v>236</v>
      </c>
      <c r="C11" s="74">
        <v>0</v>
      </c>
      <c r="D11" s="74">
        <v>368230</v>
      </c>
      <c r="E11" s="74">
        <v>251360</v>
      </c>
      <c r="F11" s="74">
        <v>0</v>
      </c>
      <c r="G11" s="74">
        <v>0</v>
      </c>
      <c r="H11" s="74">
        <v>0</v>
      </c>
      <c r="I11" s="74">
        <v>0</v>
      </c>
      <c r="J11" s="74">
        <v>619590</v>
      </c>
    </row>
    <row r="12" spans="1:16" x14ac:dyDescent="0.3">
      <c r="A12" s="76">
        <v>60622</v>
      </c>
      <c r="B12" s="75" t="s">
        <v>235</v>
      </c>
      <c r="C12" s="74">
        <v>0</v>
      </c>
      <c r="D12" s="74">
        <v>1072536</v>
      </c>
      <c r="E12" s="74">
        <v>1156400</v>
      </c>
      <c r="F12" s="74">
        <v>0</v>
      </c>
      <c r="G12" s="74">
        <v>0</v>
      </c>
      <c r="H12" s="74">
        <v>0</v>
      </c>
      <c r="I12" s="74">
        <v>0</v>
      </c>
      <c r="J12" s="74">
        <v>2228936</v>
      </c>
    </row>
    <row r="13" spans="1:16" x14ac:dyDescent="0.3">
      <c r="A13" s="76">
        <v>60623</v>
      </c>
      <c r="B13" s="75" t="s">
        <v>272</v>
      </c>
      <c r="C13" s="74">
        <v>0</v>
      </c>
      <c r="D13" s="74">
        <v>49320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49320</v>
      </c>
    </row>
    <row r="14" spans="1:16" ht="20.399999999999999" x14ac:dyDescent="0.3">
      <c r="A14" s="76">
        <v>60631</v>
      </c>
      <c r="B14" s="75" t="s">
        <v>234</v>
      </c>
      <c r="C14" s="74">
        <v>0</v>
      </c>
      <c r="D14" s="74">
        <v>120464</v>
      </c>
      <c r="E14" s="74">
        <v>211995</v>
      </c>
      <c r="F14" s="74">
        <v>0</v>
      </c>
      <c r="G14" s="74">
        <v>0</v>
      </c>
      <c r="H14" s="74">
        <v>0</v>
      </c>
      <c r="I14" s="74">
        <v>0</v>
      </c>
      <c r="J14" s="74">
        <v>332459</v>
      </c>
    </row>
    <row r="15" spans="1:16" ht="20.399999999999999" x14ac:dyDescent="0.3">
      <c r="A15" s="76">
        <v>60632</v>
      </c>
      <c r="B15" s="75" t="s">
        <v>233</v>
      </c>
      <c r="C15" s="74">
        <v>0</v>
      </c>
      <c r="D15" s="74">
        <v>1636093</v>
      </c>
      <c r="E15" s="74">
        <v>4888699</v>
      </c>
      <c r="F15" s="74">
        <v>0</v>
      </c>
      <c r="G15" s="74">
        <v>0</v>
      </c>
      <c r="H15" s="74">
        <v>0</v>
      </c>
      <c r="I15" s="74">
        <v>0</v>
      </c>
      <c r="J15" s="74">
        <v>6524792</v>
      </c>
    </row>
    <row r="16" spans="1:16" ht="20.399999999999999" x14ac:dyDescent="0.3">
      <c r="A16" s="76">
        <v>60636</v>
      </c>
      <c r="B16" s="75" t="s">
        <v>232</v>
      </c>
      <c r="C16" s="74">
        <v>0</v>
      </c>
      <c r="D16" s="74">
        <v>69419</v>
      </c>
      <c r="E16" s="74">
        <v>34421</v>
      </c>
      <c r="F16" s="74">
        <v>0</v>
      </c>
      <c r="G16" s="74">
        <v>0</v>
      </c>
      <c r="H16" s="74">
        <v>0</v>
      </c>
      <c r="I16" s="74">
        <v>0</v>
      </c>
      <c r="J16" s="74">
        <v>103840</v>
      </c>
    </row>
    <row r="17" spans="1:10" ht="20.399999999999999" x14ac:dyDescent="0.3">
      <c r="A17" s="76">
        <v>6064</v>
      </c>
      <c r="B17" s="75" t="s">
        <v>231</v>
      </c>
      <c r="C17" s="74">
        <v>0</v>
      </c>
      <c r="D17" s="74">
        <v>434616</v>
      </c>
      <c r="E17" s="74">
        <v>283914</v>
      </c>
      <c r="F17" s="74">
        <v>0</v>
      </c>
      <c r="G17" s="74">
        <v>0</v>
      </c>
      <c r="H17" s="74">
        <v>0</v>
      </c>
      <c r="I17" s="74">
        <v>0</v>
      </c>
      <c r="J17" s="74">
        <v>718530</v>
      </c>
    </row>
    <row r="18" spans="1:10" ht="20.399999999999999" x14ac:dyDescent="0.3">
      <c r="A18" s="76">
        <v>6068</v>
      </c>
      <c r="B18" s="75" t="s">
        <v>229</v>
      </c>
      <c r="C18" s="74">
        <v>0</v>
      </c>
      <c r="D18" s="74">
        <v>30830</v>
      </c>
      <c r="E18" s="74">
        <v>6580</v>
      </c>
      <c r="F18" s="74">
        <v>0</v>
      </c>
      <c r="G18" s="74">
        <v>0</v>
      </c>
      <c r="H18" s="74">
        <v>0</v>
      </c>
      <c r="I18" s="74">
        <v>0</v>
      </c>
      <c r="J18" s="74">
        <v>37410</v>
      </c>
    </row>
    <row r="19" spans="1:10" x14ac:dyDescent="0.3">
      <c r="A19" s="76">
        <v>6132</v>
      </c>
      <c r="B19" s="75" t="s">
        <v>228</v>
      </c>
      <c r="C19" s="74">
        <v>0</v>
      </c>
      <c r="D19" s="74">
        <v>264516</v>
      </c>
      <c r="E19" s="74">
        <v>1300000</v>
      </c>
      <c r="F19" s="74">
        <v>0</v>
      </c>
      <c r="G19" s="74">
        <v>0</v>
      </c>
      <c r="H19" s="74">
        <v>0</v>
      </c>
      <c r="I19" s="74">
        <v>0</v>
      </c>
      <c r="J19" s="74">
        <v>1564516</v>
      </c>
    </row>
    <row r="20" spans="1:10" x14ac:dyDescent="0.3">
      <c r="A20" s="76">
        <v>6135</v>
      </c>
      <c r="B20" s="75" t="s">
        <v>227</v>
      </c>
      <c r="C20" s="74">
        <v>0</v>
      </c>
      <c r="D20" s="74">
        <v>1134587</v>
      </c>
      <c r="E20" s="74">
        <v>711164</v>
      </c>
      <c r="F20" s="74">
        <v>0</v>
      </c>
      <c r="G20" s="74">
        <v>0</v>
      </c>
      <c r="H20" s="74">
        <v>0</v>
      </c>
      <c r="I20" s="74">
        <v>0</v>
      </c>
      <c r="J20" s="74">
        <v>1845751</v>
      </c>
    </row>
    <row r="21" spans="1:10" x14ac:dyDescent="0.3">
      <c r="A21" s="76">
        <v>61521</v>
      </c>
      <c r="B21" s="75" t="s">
        <v>226</v>
      </c>
      <c r="C21" s="74">
        <v>0</v>
      </c>
      <c r="D21" s="74">
        <v>1835000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1835000</v>
      </c>
    </row>
    <row r="22" spans="1:10" x14ac:dyDescent="0.3">
      <c r="A22" s="76">
        <v>61522</v>
      </c>
      <c r="B22" s="75" t="s">
        <v>225</v>
      </c>
      <c r="C22" s="74">
        <v>0</v>
      </c>
      <c r="D22" s="74">
        <v>40000</v>
      </c>
      <c r="E22" s="74">
        <v>2555940</v>
      </c>
      <c r="F22" s="74">
        <v>0</v>
      </c>
      <c r="G22" s="74">
        <v>0</v>
      </c>
      <c r="H22" s="74">
        <v>0</v>
      </c>
      <c r="I22" s="74">
        <v>0</v>
      </c>
      <c r="J22" s="74">
        <v>2595940</v>
      </c>
    </row>
    <row r="23" spans="1:10" x14ac:dyDescent="0.3">
      <c r="A23" s="76">
        <v>61551</v>
      </c>
      <c r="B23" s="75" t="s">
        <v>224</v>
      </c>
      <c r="C23" s="74">
        <v>0</v>
      </c>
      <c r="D23" s="74">
        <v>141765</v>
      </c>
      <c r="E23" s="74">
        <v>486690</v>
      </c>
      <c r="F23" s="74">
        <v>0</v>
      </c>
      <c r="G23" s="74">
        <v>0</v>
      </c>
      <c r="H23" s="74">
        <v>0</v>
      </c>
      <c r="I23" s="74">
        <v>0</v>
      </c>
      <c r="J23" s="74">
        <v>628455</v>
      </c>
    </row>
    <row r="24" spans="1:10" x14ac:dyDescent="0.3">
      <c r="A24" s="76">
        <v>61558</v>
      </c>
      <c r="B24" s="75" t="s">
        <v>222</v>
      </c>
      <c r="C24" s="74">
        <v>0</v>
      </c>
      <c r="D24" s="74">
        <v>62750</v>
      </c>
      <c r="E24" s="74">
        <v>417280</v>
      </c>
      <c r="F24" s="74">
        <v>0</v>
      </c>
      <c r="G24" s="74">
        <v>0</v>
      </c>
      <c r="H24" s="74">
        <v>0</v>
      </c>
      <c r="I24" s="74">
        <v>0</v>
      </c>
      <c r="J24" s="74">
        <v>480030</v>
      </c>
    </row>
    <row r="25" spans="1:10" ht="20.399999999999999" x14ac:dyDescent="0.3">
      <c r="A25" s="76">
        <v>6182</v>
      </c>
      <c r="B25" s="75" t="s">
        <v>323</v>
      </c>
      <c r="C25" s="74">
        <v>0</v>
      </c>
      <c r="D25" s="74">
        <v>203250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203250</v>
      </c>
    </row>
    <row r="26" spans="1:10" ht="30.6" x14ac:dyDescent="0.3">
      <c r="A26" s="76">
        <v>6183</v>
      </c>
      <c r="B26" s="75" t="s">
        <v>220</v>
      </c>
      <c r="C26" s="74">
        <v>0</v>
      </c>
      <c r="D26" s="74">
        <v>0</v>
      </c>
      <c r="E26" s="74">
        <v>0</v>
      </c>
      <c r="F26" s="74">
        <v>500000</v>
      </c>
      <c r="G26" s="74">
        <v>0</v>
      </c>
      <c r="H26" s="74">
        <v>0</v>
      </c>
      <c r="I26" s="74">
        <v>0</v>
      </c>
      <c r="J26" s="74">
        <v>500000</v>
      </c>
    </row>
    <row r="27" spans="1:10" x14ac:dyDescent="0.3">
      <c r="A27" s="76">
        <v>6188</v>
      </c>
      <c r="B27" s="75" t="s">
        <v>284</v>
      </c>
      <c r="C27" s="74">
        <v>0</v>
      </c>
      <c r="D27" s="74">
        <v>1202840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1202840</v>
      </c>
    </row>
    <row r="28" spans="1:10" x14ac:dyDescent="0.3">
      <c r="A28" s="76">
        <v>6228</v>
      </c>
      <c r="B28" s="75" t="s">
        <v>266</v>
      </c>
      <c r="C28" s="74">
        <v>0</v>
      </c>
      <c r="D28" s="74">
        <v>0</v>
      </c>
      <c r="E28" s="74">
        <v>373432</v>
      </c>
      <c r="F28" s="74">
        <v>0</v>
      </c>
      <c r="G28" s="74">
        <v>0</v>
      </c>
      <c r="H28" s="74">
        <v>0</v>
      </c>
      <c r="I28" s="74">
        <v>0</v>
      </c>
      <c r="J28" s="74">
        <v>373432</v>
      </c>
    </row>
    <row r="29" spans="1:10" x14ac:dyDescent="0.3">
      <c r="A29" s="76">
        <v>6232</v>
      </c>
      <c r="B29" s="75" t="s">
        <v>322</v>
      </c>
      <c r="C29" s="74">
        <v>0</v>
      </c>
      <c r="D29" s="74">
        <v>137040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137040</v>
      </c>
    </row>
    <row r="30" spans="1:10" ht="20.399999999999999" x14ac:dyDescent="0.3">
      <c r="A30" s="76">
        <v>6236</v>
      </c>
      <c r="B30" s="75" t="s">
        <v>216</v>
      </c>
      <c r="C30" s="74">
        <v>0</v>
      </c>
      <c r="D30" s="74">
        <v>105892</v>
      </c>
      <c r="E30" s="74">
        <v>311338</v>
      </c>
      <c r="F30" s="74">
        <v>0</v>
      </c>
      <c r="G30" s="74">
        <v>0</v>
      </c>
      <c r="H30" s="74">
        <v>0</v>
      </c>
      <c r="I30" s="74">
        <v>0</v>
      </c>
      <c r="J30" s="74">
        <v>417230</v>
      </c>
    </row>
    <row r="31" spans="1:10" x14ac:dyDescent="0.3">
      <c r="A31" s="76">
        <v>6241</v>
      </c>
      <c r="B31" s="75" t="s">
        <v>215</v>
      </c>
      <c r="C31" s="74">
        <v>0</v>
      </c>
      <c r="D31" s="74">
        <v>468196</v>
      </c>
      <c r="E31" s="74">
        <v>308773</v>
      </c>
      <c r="F31" s="74">
        <v>0</v>
      </c>
      <c r="G31" s="74">
        <v>0</v>
      </c>
      <c r="H31" s="74">
        <v>0</v>
      </c>
      <c r="I31" s="74">
        <v>0</v>
      </c>
      <c r="J31" s="74">
        <v>776969</v>
      </c>
    </row>
    <row r="32" spans="1:10" ht="30.6" x14ac:dyDescent="0.3">
      <c r="A32" s="76">
        <v>6245</v>
      </c>
      <c r="B32" s="75" t="s">
        <v>214</v>
      </c>
      <c r="C32" s="74">
        <v>0</v>
      </c>
      <c r="D32" s="74">
        <v>200513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200513</v>
      </c>
    </row>
    <row r="33" spans="1:10" ht="20.399999999999999" x14ac:dyDescent="0.3">
      <c r="A33" s="76">
        <v>6251</v>
      </c>
      <c r="B33" s="75" t="s">
        <v>212</v>
      </c>
      <c r="C33" s="74">
        <v>0</v>
      </c>
      <c r="D33" s="74">
        <v>88813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88813</v>
      </c>
    </row>
    <row r="34" spans="1:10" ht="20.399999999999999" x14ac:dyDescent="0.3">
      <c r="A34" s="76">
        <v>6262</v>
      </c>
      <c r="B34" s="75" t="s">
        <v>210</v>
      </c>
      <c r="C34" s="74">
        <v>0</v>
      </c>
      <c r="D34" s="74">
        <v>1677853</v>
      </c>
      <c r="E34" s="74">
        <v>2852222</v>
      </c>
      <c r="F34" s="74">
        <v>0</v>
      </c>
      <c r="G34" s="74">
        <v>0</v>
      </c>
      <c r="H34" s="74">
        <v>0</v>
      </c>
      <c r="I34" s="74">
        <v>0</v>
      </c>
      <c r="J34" s="74">
        <v>4530075</v>
      </c>
    </row>
    <row r="35" spans="1:10" x14ac:dyDescent="0.3">
      <c r="A35" s="76">
        <v>6351</v>
      </c>
      <c r="B35" s="75" t="s">
        <v>209</v>
      </c>
      <c r="C35" s="74">
        <v>0</v>
      </c>
      <c r="D35" s="74">
        <v>0</v>
      </c>
      <c r="E35" s="74">
        <v>242551</v>
      </c>
      <c r="F35" s="74">
        <v>0</v>
      </c>
      <c r="G35" s="74">
        <v>0</v>
      </c>
      <c r="H35" s="74">
        <v>0</v>
      </c>
      <c r="I35" s="74">
        <v>0</v>
      </c>
      <c r="J35" s="74">
        <v>242551</v>
      </c>
    </row>
    <row r="36" spans="1:10" ht="20.399999999999999" x14ac:dyDescent="0.3">
      <c r="A36" s="76">
        <v>64111</v>
      </c>
      <c r="B36" s="75" t="s">
        <v>208</v>
      </c>
      <c r="C36" s="74">
        <v>0</v>
      </c>
      <c r="D36" s="74">
        <v>56889778</v>
      </c>
      <c r="E36" s="74">
        <v>70401342</v>
      </c>
      <c r="F36" s="74">
        <v>0</v>
      </c>
      <c r="G36" s="74">
        <v>0</v>
      </c>
      <c r="H36" s="74">
        <v>0</v>
      </c>
      <c r="I36" s="74">
        <v>0</v>
      </c>
      <c r="J36" s="74">
        <v>127291120</v>
      </c>
    </row>
    <row r="37" spans="1:10" ht="20.399999999999999" x14ac:dyDescent="0.3">
      <c r="A37" s="76">
        <v>6458</v>
      </c>
      <c r="B37" s="75" t="s">
        <v>207</v>
      </c>
      <c r="C37" s="74">
        <v>0</v>
      </c>
      <c r="D37" s="74">
        <v>10407789</v>
      </c>
      <c r="E37" s="74">
        <v>13282402</v>
      </c>
      <c r="F37" s="74">
        <v>0</v>
      </c>
      <c r="G37" s="74">
        <v>0</v>
      </c>
      <c r="H37" s="74">
        <v>0</v>
      </c>
      <c r="I37" s="74">
        <v>0</v>
      </c>
      <c r="J37" s="74">
        <v>23690191</v>
      </c>
    </row>
    <row r="38" spans="1:10" x14ac:dyDescent="0.3">
      <c r="A38" s="76">
        <v>6513</v>
      </c>
      <c r="B38" s="75" t="s">
        <v>303</v>
      </c>
      <c r="C38" s="74">
        <v>0</v>
      </c>
      <c r="D38" s="74">
        <v>0</v>
      </c>
      <c r="E38" s="74">
        <v>2400000</v>
      </c>
      <c r="F38" s="74">
        <v>0</v>
      </c>
      <c r="G38" s="74">
        <v>0</v>
      </c>
      <c r="H38" s="74">
        <v>0</v>
      </c>
      <c r="I38" s="74">
        <v>0</v>
      </c>
      <c r="J38" s="74">
        <v>2400000</v>
      </c>
    </row>
    <row r="39" spans="1:10" ht="30.6" x14ac:dyDescent="0.3">
      <c r="A39" s="76">
        <v>6518</v>
      </c>
      <c r="B39" s="75" t="s">
        <v>206</v>
      </c>
      <c r="C39" s="74">
        <v>0</v>
      </c>
      <c r="D39" s="74">
        <v>0</v>
      </c>
      <c r="E39" s="74">
        <v>4800000</v>
      </c>
      <c r="F39" s="74">
        <v>0</v>
      </c>
      <c r="G39" s="74">
        <v>0</v>
      </c>
      <c r="H39" s="74">
        <v>0</v>
      </c>
      <c r="I39" s="74">
        <v>0</v>
      </c>
      <c r="J39" s="74">
        <v>4800000</v>
      </c>
    </row>
    <row r="40" spans="1:10" x14ac:dyDescent="0.3">
      <c r="A40" s="76">
        <v>65737</v>
      </c>
      <c r="B40" s="75" t="s">
        <v>321</v>
      </c>
      <c r="C40" s="74">
        <v>0</v>
      </c>
      <c r="D40" s="74">
        <v>27509825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27509825</v>
      </c>
    </row>
    <row r="41" spans="1:10" ht="30.6" x14ac:dyDescent="0.3">
      <c r="A41" s="76">
        <v>65741</v>
      </c>
      <c r="B41" s="75" t="s">
        <v>320</v>
      </c>
      <c r="C41" s="74">
        <v>0</v>
      </c>
      <c r="D41" s="74">
        <v>79797</v>
      </c>
      <c r="E41" s="74">
        <v>34062649</v>
      </c>
      <c r="F41" s="74">
        <v>1700000</v>
      </c>
      <c r="G41" s="74">
        <v>0</v>
      </c>
      <c r="H41" s="74">
        <v>0</v>
      </c>
      <c r="I41" s="74">
        <v>0</v>
      </c>
      <c r="J41" s="74">
        <v>35842446</v>
      </c>
    </row>
    <row r="42" spans="1:10" ht="40.799999999999997" x14ac:dyDescent="0.3">
      <c r="A42" s="76">
        <v>65748</v>
      </c>
      <c r="B42" s="75" t="s">
        <v>299</v>
      </c>
      <c r="C42" s="74">
        <v>0</v>
      </c>
      <c r="D42" s="74">
        <v>3200000</v>
      </c>
      <c r="E42" s="74">
        <v>6900000</v>
      </c>
      <c r="F42" s="74">
        <v>1300000</v>
      </c>
      <c r="G42" s="74">
        <v>0</v>
      </c>
      <c r="H42" s="74">
        <v>0</v>
      </c>
      <c r="I42" s="74">
        <v>0</v>
      </c>
      <c r="J42" s="74">
        <v>11400000</v>
      </c>
    </row>
    <row r="43" spans="1:10" ht="13.2" x14ac:dyDescent="0.3">
      <c r="A43" s="402" t="s">
        <v>52</v>
      </c>
      <c r="B43" s="403"/>
      <c r="C43" s="74">
        <v>0</v>
      </c>
      <c r="D43" s="74">
        <v>0</v>
      </c>
      <c r="E43" s="74">
        <v>32362649</v>
      </c>
      <c r="F43" s="74">
        <v>0</v>
      </c>
      <c r="G43" s="74">
        <v>0</v>
      </c>
      <c r="H43" s="74">
        <v>0</v>
      </c>
      <c r="I43" s="74">
        <v>0</v>
      </c>
      <c r="J43" s="74">
        <v>32362649</v>
      </c>
    </row>
    <row r="44" spans="1:10" ht="20.399999999999999" x14ac:dyDescent="0.3">
      <c r="A44" s="76">
        <v>74718</v>
      </c>
      <c r="B44" s="75" t="s">
        <v>200</v>
      </c>
      <c r="C44" s="74">
        <v>0</v>
      </c>
      <c r="D44" s="74">
        <v>0</v>
      </c>
      <c r="E44" s="74">
        <v>32362649</v>
      </c>
      <c r="F44" s="74">
        <v>0</v>
      </c>
      <c r="G44" s="74">
        <v>0</v>
      </c>
      <c r="H44" s="74">
        <v>0</v>
      </c>
      <c r="I44" s="74">
        <v>0</v>
      </c>
      <c r="J44" s="74">
        <v>32362649</v>
      </c>
    </row>
    <row r="45" spans="1:10" ht="13.2" x14ac:dyDescent="0.3">
      <c r="A45" s="404" t="s">
        <v>199</v>
      </c>
      <c r="B45" s="405"/>
      <c r="C45" s="405"/>
      <c r="D45" s="405"/>
      <c r="E45" s="405"/>
      <c r="F45" s="405"/>
      <c r="G45" s="405"/>
      <c r="H45" s="405"/>
      <c r="I45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45:I45"/>
    <mergeCell ref="A5:I5"/>
    <mergeCell ref="A43:B43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A5" sqref="A5:J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9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</row>
    <row r="2" spans="1:9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319</v>
      </c>
    </row>
    <row r="3" spans="1:9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</row>
    <row r="5" spans="1:9" ht="13.2" x14ac:dyDescent="0.3">
      <c r="A5" s="391" t="s">
        <v>318</v>
      </c>
      <c r="B5" s="392"/>
      <c r="C5" s="392"/>
      <c r="D5" s="392"/>
      <c r="E5" s="392"/>
      <c r="F5" s="392"/>
      <c r="G5" s="392"/>
      <c r="H5" s="392"/>
      <c r="I5" s="392"/>
    </row>
    <row r="6" spans="1:9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8</v>
      </c>
      <c r="I6" s="58" t="s">
        <v>251</v>
      </c>
    </row>
    <row r="7" spans="1:9" ht="40.799999999999997" x14ac:dyDescent="0.3">
      <c r="A7" s="40" t="s">
        <v>250</v>
      </c>
      <c r="B7" s="40"/>
      <c r="C7" s="40" t="s">
        <v>249</v>
      </c>
      <c r="D7" s="40" t="s">
        <v>317</v>
      </c>
      <c r="E7" s="40" t="s">
        <v>316</v>
      </c>
      <c r="F7" s="40"/>
      <c r="G7" s="40"/>
      <c r="H7" s="40" t="s">
        <v>273</v>
      </c>
      <c r="I7" s="40" t="s">
        <v>239</v>
      </c>
    </row>
    <row r="8" spans="1:9" ht="13.2" x14ac:dyDescent="0.3">
      <c r="A8" s="402" t="s">
        <v>53</v>
      </c>
      <c r="B8" s="403"/>
      <c r="C8" s="74"/>
      <c r="D8" s="74"/>
      <c r="E8" s="74"/>
      <c r="F8" s="74"/>
      <c r="G8" s="74"/>
      <c r="H8" s="74"/>
      <c r="I8" s="74"/>
    </row>
    <row r="9" spans="1:9" ht="13.2" x14ac:dyDescent="0.3">
      <c r="A9" s="402" t="s">
        <v>52</v>
      </c>
      <c r="B9" s="403"/>
      <c r="C9" s="74"/>
      <c r="D9" s="74"/>
      <c r="E9" s="74"/>
      <c r="F9" s="74"/>
      <c r="G9" s="74"/>
      <c r="H9" s="74"/>
      <c r="I9" s="74"/>
    </row>
    <row r="10" spans="1:9" ht="13.2" x14ac:dyDescent="0.3">
      <c r="A10" s="404" t="s">
        <v>199</v>
      </c>
      <c r="B10" s="405"/>
      <c r="C10" s="405"/>
      <c r="D10" s="405"/>
      <c r="E10" s="405"/>
      <c r="F10" s="405"/>
      <c r="G10" s="405"/>
      <c r="H10" s="405"/>
      <c r="I10" s="405"/>
    </row>
  </sheetData>
  <mergeCells count="7">
    <mergeCell ref="A10:I10"/>
    <mergeCell ref="A5:I5"/>
    <mergeCell ref="A9:B9"/>
    <mergeCell ref="A8:B8"/>
    <mergeCell ref="A1:H1"/>
    <mergeCell ref="A2:H2"/>
    <mergeCell ref="A3:H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315</v>
      </c>
      <c r="J2" s="406" t="s">
        <v>256</v>
      </c>
      <c r="K2" s="282"/>
      <c r="L2" s="282"/>
      <c r="M2" s="282"/>
      <c r="N2" s="282"/>
      <c r="O2" s="282"/>
      <c r="P2" s="78" t="s">
        <v>315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314</v>
      </c>
      <c r="B5" s="392"/>
      <c r="C5" s="392"/>
      <c r="D5" s="392"/>
      <c r="E5" s="392"/>
      <c r="F5" s="392"/>
      <c r="G5" s="392"/>
      <c r="H5" s="392"/>
      <c r="I5" s="392"/>
      <c r="J5" s="340" t="s">
        <v>314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 t="s">
        <v>251</v>
      </c>
    </row>
    <row r="7" spans="1:16" ht="40.799999999999997" x14ac:dyDescent="0.3">
      <c r="A7" s="40" t="s">
        <v>250</v>
      </c>
      <c r="B7" s="40"/>
      <c r="C7" s="40"/>
      <c r="D7" s="40" t="s">
        <v>313</v>
      </c>
      <c r="E7" s="40" t="s">
        <v>308</v>
      </c>
      <c r="F7" s="40" t="s">
        <v>312</v>
      </c>
      <c r="G7" s="40" t="s">
        <v>311</v>
      </c>
      <c r="H7" s="40" t="s">
        <v>310</v>
      </c>
      <c r="I7" s="40" t="s">
        <v>309</v>
      </c>
      <c r="J7" s="40" t="s">
        <v>240</v>
      </c>
      <c r="K7" s="40" t="s">
        <v>273</v>
      </c>
      <c r="L7" s="40" t="s">
        <v>239</v>
      </c>
    </row>
    <row r="8" spans="1:16" ht="13.2" x14ac:dyDescent="0.3">
      <c r="A8" s="402" t="s">
        <v>53</v>
      </c>
      <c r="B8" s="403"/>
      <c r="C8" s="74">
        <v>0</v>
      </c>
      <c r="D8" s="74">
        <v>201134826</v>
      </c>
      <c r="E8" s="74">
        <v>147562567</v>
      </c>
      <c r="F8" s="74">
        <v>31338732</v>
      </c>
      <c r="G8" s="74">
        <v>10646962</v>
      </c>
      <c r="H8" s="74">
        <v>25812411</v>
      </c>
      <c r="I8" s="74">
        <v>0</v>
      </c>
      <c r="J8" s="74">
        <v>0</v>
      </c>
      <c r="K8" s="74">
        <v>0</v>
      </c>
      <c r="L8" s="74">
        <v>416495498</v>
      </c>
    </row>
    <row r="9" spans="1:16" ht="30.6" x14ac:dyDescent="0.3">
      <c r="A9" s="76">
        <v>6245</v>
      </c>
      <c r="B9" s="75" t="s">
        <v>214</v>
      </c>
      <c r="C9" s="74">
        <v>0</v>
      </c>
      <c r="D9" s="74">
        <v>327800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327800</v>
      </c>
    </row>
    <row r="10" spans="1:16" x14ac:dyDescent="0.3">
      <c r="A10" s="76">
        <v>6288</v>
      </c>
      <c r="B10" s="75" t="s">
        <v>273</v>
      </c>
      <c r="C10" s="74">
        <v>0</v>
      </c>
      <c r="D10" s="74">
        <v>0</v>
      </c>
      <c r="E10" s="74">
        <v>1362181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1362181</v>
      </c>
    </row>
    <row r="11" spans="1:16" x14ac:dyDescent="0.3">
      <c r="A11" s="76">
        <v>65111</v>
      </c>
      <c r="B11" s="75" t="s">
        <v>308</v>
      </c>
      <c r="C11" s="74">
        <v>0</v>
      </c>
      <c r="D11" s="74">
        <v>0</v>
      </c>
      <c r="E11" s="74">
        <v>92564500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92564500</v>
      </c>
    </row>
    <row r="12" spans="1:16" x14ac:dyDescent="0.3">
      <c r="A12" s="76">
        <v>65112</v>
      </c>
      <c r="B12" s="75" t="s">
        <v>307</v>
      </c>
      <c r="C12" s="74">
        <v>0</v>
      </c>
      <c r="D12" s="74">
        <v>38256500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38256500</v>
      </c>
    </row>
    <row r="13" spans="1:16" x14ac:dyDescent="0.3">
      <c r="A13" s="76">
        <v>65113</v>
      </c>
      <c r="B13" s="75" t="s">
        <v>306</v>
      </c>
      <c r="C13" s="74">
        <v>0</v>
      </c>
      <c r="D13" s="74">
        <v>162050526</v>
      </c>
      <c r="E13" s="74">
        <v>0</v>
      </c>
      <c r="F13" s="74">
        <v>31338732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193389258</v>
      </c>
    </row>
    <row r="14" spans="1:16" ht="20.399999999999999" x14ac:dyDescent="0.3">
      <c r="A14" s="76">
        <v>65116</v>
      </c>
      <c r="B14" s="75" t="s">
        <v>305</v>
      </c>
      <c r="C14" s="74">
        <v>0</v>
      </c>
      <c r="D14" s="74">
        <v>0</v>
      </c>
      <c r="E14" s="74">
        <v>0</v>
      </c>
      <c r="F14" s="74">
        <v>0</v>
      </c>
      <c r="G14" s="74">
        <v>9053896</v>
      </c>
      <c r="H14" s="74">
        <v>0</v>
      </c>
      <c r="I14" s="74">
        <v>0</v>
      </c>
      <c r="J14" s="74">
        <v>0</v>
      </c>
      <c r="K14" s="74">
        <v>0</v>
      </c>
      <c r="L14" s="74">
        <v>9053896</v>
      </c>
    </row>
    <row r="15" spans="1:16" x14ac:dyDescent="0.3">
      <c r="A15" s="76">
        <v>6512</v>
      </c>
      <c r="B15" s="75" t="s">
        <v>304</v>
      </c>
      <c r="C15" s="74">
        <v>0</v>
      </c>
      <c r="D15" s="74">
        <v>0</v>
      </c>
      <c r="E15" s="74">
        <v>7169523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7169523</v>
      </c>
    </row>
    <row r="16" spans="1:16" x14ac:dyDescent="0.3">
      <c r="A16" s="76">
        <v>6513</v>
      </c>
      <c r="B16" s="75" t="s">
        <v>303</v>
      </c>
      <c r="C16" s="74">
        <v>0</v>
      </c>
      <c r="D16" s="74">
        <v>0</v>
      </c>
      <c r="E16" s="74">
        <v>750000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750000</v>
      </c>
    </row>
    <row r="17" spans="1:12" ht="30.6" x14ac:dyDescent="0.3">
      <c r="A17" s="76">
        <v>6518</v>
      </c>
      <c r="B17" s="75" t="s">
        <v>206</v>
      </c>
      <c r="C17" s="74">
        <v>0</v>
      </c>
      <c r="D17" s="74">
        <v>0</v>
      </c>
      <c r="E17" s="74">
        <v>12433663</v>
      </c>
      <c r="F17" s="74">
        <v>0</v>
      </c>
      <c r="G17" s="74">
        <v>1593066</v>
      </c>
      <c r="H17" s="74">
        <v>5296181</v>
      </c>
      <c r="I17" s="74">
        <v>0</v>
      </c>
      <c r="J17" s="74">
        <v>0</v>
      </c>
      <c r="K17" s="74">
        <v>0</v>
      </c>
      <c r="L17" s="74">
        <v>19322910</v>
      </c>
    </row>
    <row r="18" spans="1:12" ht="30.6" x14ac:dyDescent="0.3">
      <c r="A18" s="76">
        <v>6525</v>
      </c>
      <c r="B18" s="75" t="s">
        <v>302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20516230</v>
      </c>
      <c r="I18" s="74">
        <v>0</v>
      </c>
      <c r="J18" s="74">
        <v>0</v>
      </c>
      <c r="K18" s="74">
        <v>0</v>
      </c>
      <c r="L18" s="74">
        <v>20516230</v>
      </c>
    </row>
    <row r="19" spans="1:12" x14ac:dyDescent="0.3">
      <c r="A19" s="76">
        <v>6527</v>
      </c>
      <c r="B19" s="75" t="s">
        <v>301</v>
      </c>
      <c r="C19" s="74">
        <v>0</v>
      </c>
      <c r="D19" s="74">
        <v>0</v>
      </c>
      <c r="E19" s="74">
        <v>9806700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9806700</v>
      </c>
    </row>
    <row r="20" spans="1:12" ht="30.6" x14ac:dyDescent="0.3">
      <c r="A20" s="76">
        <v>6528</v>
      </c>
      <c r="B20" s="75" t="s">
        <v>300</v>
      </c>
      <c r="C20" s="74">
        <v>0</v>
      </c>
      <c r="D20" s="74">
        <v>0</v>
      </c>
      <c r="E20" s="74">
        <v>20687500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20687500</v>
      </c>
    </row>
    <row r="21" spans="1:12" x14ac:dyDescent="0.3">
      <c r="A21" s="76">
        <v>6568</v>
      </c>
      <c r="B21" s="75" t="s">
        <v>205</v>
      </c>
      <c r="C21" s="74">
        <v>0</v>
      </c>
      <c r="D21" s="74">
        <v>0</v>
      </c>
      <c r="E21" s="74">
        <v>288500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288500</v>
      </c>
    </row>
    <row r="22" spans="1:12" ht="40.799999999999997" x14ac:dyDescent="0.3">
      <c r="A22" s="76">
        <v>65748</v>
      </c>
      <c r="B22" s="75" t="s">
        <v>299</v>
      </c>
      <c r="C22" s="74">
        <v>0</v>
      </c>
      <c r="D22" s="74">
        <v>500000</v>
      </c>
      <c r="E22" s="74">
        <v>2500000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3000000</v>
      </c>
    </row>
    <row r="23" spans="1:12" ht="13.2" x14ac:dyDescent="0.3">
      <c r="A23" s="402" t="s">
        <v>52</v>
      </c>
      <c r="B23" s="403"/>
      <c r="C23" s="74">
        <v>0</v>
      </c>
      <c r="D23" s="74">
        <v>199559057</v>
      </c>
      <c r="E23" s="74">
        <v>49419259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248978316</v>
      </c>
    </row>
    <row r="24" spans="1:12" ht="20.399999999999999" x14ac:dyDescent="0.3">
      <c r="A24" s="76">
        <v>74718</v>
      </c>
      <c r="B24" s="75" t="s">
        <v>200</v>
      </c>
      <c r="C24" s="74">
        <v>0</v>
      </c>
      <c r="D24" s="74">
        <v>199559057</v>
      </c>
      <c r="E24" s="74">
        <v>49419259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248978316</v>
      </c>
    </row>
    <row r="25" spans="1:12" ht="13.2" x14ac:dyDescent="0.3">
      <c r="A25" s="404" t="s">
        <v>199</v>
      </c>
      <c r="B25" s="405"/>
      <c r="C25" s="405"/>
      <c r="D25" s="405"/>
      <c r="E25" s="405"/>
      <c r="F25" s="405"/>
      <c r="G25" s="405"/>
      <c r="H25" s="405"/>
      <c r="I25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25:I25"/>
    <mergeCell ref="A5:I5"/>
    <mergeCell ref="A23:B23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A5" sqref="A5:I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8" ht="13.2" x14ac:dyDescent="0.3">
      <c r="A1" s="297" t="s">
        <v>258</v>
      </c>
      <c r="B1" s="291"/>
      <c r="C1" s="291"/>
      <c r="D1" s="291"/>
      <c r="E1" s="291"/>
      <c r="F1" s="291"/>
      <c r="G1" s="291"/>
      <c r="H1" s="79" t="s">
        <v>257</v>
      </c>
    </row>
    <row r="2" spans="1:8" ht="13.2" x14ac:dyDescent="0.3">
      <c r="A2" s="281" t="s">
        <v>256</v>
      </c>
      <c r="B2" s="282"/>
      <c r="C2" s="282"/>
      <c r="D2" s="282"/>
      <c r="E2" s="282"/>
      <c r="F2" s="282"/>
      <c r="G2" s="282"/>
      <c r="H2" s="78" t="s">
        <v>298</v>
      </c>
    </row>
    <row r="3" spans="1:8" ht="13.2" x14ac:dyDescent="0.3">
      <c r="A3" s="277" t="s">
        <v>254</v>
      </c>
      <c r="B3" s="278"/>
      <c r="C3" s="278"/>
      <c r="D3" s="278"/>
      <c r="E3" s="278"/>
      <c r="F3" s="278"/>
      <c r="G3" s="278"/>
      <c r="H3" s="77"/>
    </row>
    <row r="5" spans="1:8" ht="13.2" x14ac:dyDescent="0.3">
      <c r="A5" s="391" t="s">
        <v>297</v>
      </c>
      <c r="B5" s="392"/>
      <c r="C5" s="392"/>
      <c r="D5" s="392"/>
      <c r="E5" s="392"/>
      <c r="F5" s="392"/>
      <c r="G5" s="392"/>
      <c r="H5" s="392"/>
    </row>
    <row r="6" spans="1:8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8</v>
      </c>
      <c r="H6" s="58" t="s">
        <v>251</v>
      </c>
    </row>
    <row r="7" spans="1:8" ht="40.799999999999997" x14ac:dyDescent="0.3">
      <c r="A7" s="40" t="s">
        <v>250</v>
      </c>
      <c r="B7" s="40"/>
      <c r="C7" s="40" t="s">
        <v>249</v>
      </c>
      <c r="D7" s="40" t="s">
        <v>296</v>
      </c>
      <c r="E7" s="40" t="s">
        <v>295</v>
      </c>
      <c r="F7" s="40" t="s">
        <v>294</v>
      </c>
      <c r="G7" s="40" t="s">
        <v>273</v>
      </c>
      <c r="H7" s="40" t="s">
        <v>239</v>
      </c>
    </row>
    <row r="8" spans="1:8" ht="13.2" x14ac:dyDescent="0.3">
      <c r="A8" s="402" t="s">
        <v>53</v>
      </c>
      <c r="B8" s="403"/>
      <c r="C8" s="74">
        <v>50970202</v>
      </c>
      <c r="D8" s="74">
        <v>0</v>
      </c>
      <c r="E8" s="74">
        <v>0</v>
      </c>
      <c r="F8" s="74">
        <v>0</v>
      </c>
      <c r="G8" s="74">
        <v>0</v>
      </c>
      <c r="H8" s="74">
        <v>50970202</v>
      </c>
    </row>
    <row r="9" spans="1:8" x14ac:dyDescent="0.3">
      <c r="A9" s="76">
        <v>60612</v>
      </c>
      <c r="B9" s="75" t="s">
        <v>237</v>
      </c>
      <c r="C9" s="74">
        <v>1689449</v>
      </c>
      <c r="D9" s="74">
        <v>0</v>
      </c>
      <c r="E9" s="74">
        <v>0</v>
      </c>
      <c r="F9" s="74">
        <v>0</v>
      </c>
      <c r="G9" s="74">
        <v>0</v>
      </c>
      <c r="H9" s="74">
        <v>1689449</v>
      </c>
    </row>
    <row r="10" spans="1:8" x14ac:dyDescent="0.3">
      <c r="A10" s="76">
        <v>60618</v>
      </c>
      <c r="B10" s="75" t="s">
        <v>236</v>
      </c>
      <c r="C10" s="74">
        <v>120948</v>
      </c>
      <c r="D10" s="74">
        <v>0</v>
      </c>
      <c r="E10" s="74">
        <v>0</v>
      </c>
      <c r="F10" s="74">
        <v>0</v>
      </c>
      <c r="G10" s="74">
        <v>0</v>
      </c>
      <c r="H10" s="74">
        <v>120948</v>
      </c>
    </row>
    <row r="11" spans="1:8" x14ac:dyDescent="0.3">
      <c r="A11" s="76">
        <v>60622</v>
      </c>
      <c r="B11" s="75" t="s">
        <v>235</v>
      </c>
      <c r="C11" s="74">
        <v>288600</v>
      </c>
      <c r="D11" s="74">
        <v>0</v>
      </c>
      <c r="E11" s="74">
        <v>0</v>
      </c>
      <c r="F11" s="74">
        <v>0</v>
      </c>
      <c r="G11" s="74">
        <v>0</v>
      </c>
      <c r="H11" s="74">
        <v>288600</v>
      </c>
    </row>
    <row r="12" spans="1:8" ht="20.399999999999999" x14ac:dyDescent="0.3">
      <c r="A12" s="76">
        <v>60631</v>
      </c>
      <c r="B12" s="75" t="s">
        <v>234</v>
      </c>
      <c r="C12" s="74">
        <v>67360</v>
      </c>
      <c r="D12" s="74">
        <v>0</v>
      </c>
      <c r="E12" s="74">
        <v>0</v>
      </c>
      <c r="F12" s="74">
        <v>0</v>
      </c>
      <c r="G12" s="74">
        <v>0</v>
      </c>
      <c r="H12" s="74">
        <v>67360</v>
      </c>
    </row>
    <row r="13" spans="1:8" ht="20.399999999999999" x14ac:dyDescent="0.3">
      <c r="A13" s="76">
        <v>60632</v>
      </c>
      <c r="B13" s="75" t="s">
        <v>233</v>
      </c>
      <c r="C13" s="74">
        <v>40380</v>
      </c>
      <c r="D13" s="74">
        <v>0</v>
      </c>
      <c r="E13" s="74">
        <v>0</v>
      </c>
      <c r="F13" s="74">
        <v>0</v>
      </c>
      <c r="G13" s="74">
        <v>0</v>
      </c>
      <c r="H13" s="74">
        <v>40380</v>
      </c>
    </row>
    <row r="14" spans="1:8" ht="20.399999999999999" x14ac:dyDescent="0.3">
      <c r="A14" s="76">
        <v>6064</v>
      </c>
      <c r="B14" s="75" t="s">
        <v>231</v>
      </c>
      <c r="C14" s="74">
        <v>273061</v>
      </c>
      <c r="D14" s="74">
        <v>0</v>
      </c>
      <c r="E14" s="74">
        <v>0</v>
      </c>
      <c r="F14" s="74">
        <v>0</v>
      </c>
      <c r="G14" s="74">
        <v>0</v>
      </c>
      <c r="H14" s="74">
        <v>273061</v>
      </c>
    </row>
    <row r="15" spans="1:8" x14ac:dyDescent="0.3">
      <c r="A15" s="76">
        <v>6132</v>
      </c>
      <c r="B15" s="75" t="s">
        <v>228</v>
      </c>
      <c r="C15" s="74">
        <v>4379694</v>
      </c>
      <c r="D15" s="74">
        <v>0</v>
      </c>
      <c r="E15" s="74">
        <v>0</v>
      </c>
      <c r="F15" s="74">
        <v>0</v>
      </c>
      <c r="G15" s="74">
        <v>0</v>
      </c>
      <c r="H15" s="74">
        <v>4379694</v>
      </c>
    </row>
    <row r="16" spans="1:8" x14ac:dyDescent="0.3">
      <c r="A16" s="76">
        <v>6135</v>
      </c>
      <c r="B16" s="75" t="s">
        <v>227</v>
      </c>
      <c r="C16" s="74">
        <v>4000</v>
      </c>
      <c r="D16" s="74">
        <v>0</v>
      </c>
      <c r="E16" s="74">
        <v>0</v>
      </c>
      <c r="F16" s="74">
        <v>0</v>
      </c>
      <c r="G16" s="74">
        <v>0</v>
      </c>
      <c r="H16" s="74">
        <v>4000</v>
      </c>
    </row>
    <row r="17" spans="1:8" x14ac:dyDescent="0.3">
      <c r="A17" s="76">
        <v>61522</v>
      </c>
      <c r="B17" s="75" t="s">
        <v>225</v>
      </c>
      <c r="C17" s="74">
        <v>63995</v>
      </c>
      <c r="D17" s="74">
        <v>0</v>
      </c>
      <c r="E17" s="74">
        <v>0</v>
      </c>
      <c r="F17" s="74">
        <v>0</v>
      </c>
      <c r="G17" s="74">
        <v>0</v>
      </c>
      <c r="H17" s="74">
        <v>63995</v>
      </c>
    </row>
    <row r="18" spans="1:8" x14ac:dyDescent="0.3">
      <c r="A18" s="76">
        <v>61551</v>
      </c>
      <c r="B18" s="75" t="s">
        <v>224</v>
      </c>
      <c r="C18" s="74">
        <v>70134</v>
      </c>
      <c r="D18" s="74">
        <v>0</v>
      </c>
      <c r="E18" s="74">
        <v>0</v>
      </c>
      <c r="F18" s="74">
        <v>0</v>
      </c>
      <c r="G18" s="74">
        <v>0</v>
      </c>
      <c r="H18" s="74">
        <v>70134</v>
      </c>
    </row>
    <row r="19" spans="1:8" x14ac:dyDescent="0.3">
      <c r="A19" s="76">
        <v>61558</v>
      </c>
      <c r="B19" s="75" t="s">
        <v>222</v>
      </c>
      <c r="C19" s="74">
        <v>383480</v>
      </c>
      <c r="D19" s="74">
        <v>0</v>
      </c>
      <c r="E19" s="74">
        <v>0</v>
      </c>
      <c r="F19" s="74">
        <v>0</v>
      </c>
      <c r="G19" s="74">
        <v>0</v>
      </c>
      <c r="H19" s="74">
        <v>383480</v>
      </c>
    </row>
    <row r="20" spans="1:8" ht="30.6" x14ac:dyDescent="0.3">
      <c r="A20" s="76">
        <v>6245</v>
      </c>
      <c r="B20" s="75" t="s">
        <v>214</v>
      </c>
      <c r="C20" s="74">
        <v>7896097</v>
      </c>
      <c r="D20" s="74">
        <v>0</v>
      </c>
      <c r="E20" s="74">
        <v>0</v>
      </c>
      <c r="F20" s="74">
        <v>0</v>
      </c>
      <c r="G20" s="74">
        <v>0</v>
      </c>
      <c r="H20" s="74">
        <v>7896097</v>
      </c>
    </row>
    <row r="21" spans="1:8" ht="20.399999999999999" x14ac:dyDescent="0.3">
      <c r="A21" s="76">
        <v>6262</v>
      </c>
      <c r="B21" s="75" t="s">
        <v>210</v>
      </c>
      <c r="C21" s="74">
        <v>2371490</v>
      </c>
      <c r="D21" s="74">
        <v>0</v>
      </c>
      <c r="E21" s="74">
        <v>0</v>
      </c>
      <c r="F21" s="74">
        <v>0</v>
      </c>
      <c r="G21" s="74">
        <v>0</v>
      </c>
      <c r="H21" s="74">
        <v>2371490</v>
      </c>
    </row>
    <row r="22" spans="1:8" ht="20.399999999999999" x14ac:dyDescent="0.3">
      <c r="A22" s="76">
        <v>64111</v>
      </c>
      <c r="B22" s="75" t="s">
        <v>208</v>
      </c>
      <c r="C22" s="74">
        <v>28048412</v>
      </c>
      <c r="D22" s="74">
        <v>0</v>
      </c>
      <c r="E22" s="74">
        <v>0</v>
      </c>
      <c r="F22" s="74">
        <v>0</v>
      </c>
      <c r="G22" s="74">
        <v>0</v>
      </c>
      <c r="H22" s="74">
        <v>28048412</v>
      </c>
    </row>
    <row r="23" spans="1:8" ht="20.399999999999999" x14ac:dyDescent="0.3">
      <c r="A23" s="76">
        <v>6458</v>
      </c>
      <c r="B23" s="75" t="s">
        <v>207</v>
      </c>
      <c r="C23" s="74">
        <v>5273102</v>
      </c>
      <c r="D23" s="74">
        <v>0</v>
      </c>
      <c r="E23" s="74">
        <v>0</v>
      </c>
      <c r="F23" s="74">
        <v>0</v>
      </c>
      <c r="G23" s="74">
        <v>0</v>
      </c>
      <c r="H23" s="74">
        <v>5273102</v>
      </c>
    </row>
    <row r="24" spans="1:8" ht="13.2" x14ac:dyDescent="0.3">
      <c r="A24" s="402" t="s">
        <v>52</v>
      </c>
      <c r="B24" s="403"/>
      <c r="C24" s="74">
        <v>9546540</v>
      </c>
      <c r="D24" s="74">
        <v>0</v>
      </c>
      <c r="E24" s="74">
        <v>0</v>
      </c>
      <c r="F24" s="74">
        <v>0</v>
      </c>
      <c r="G24" s="74">
        <v>0</v>
      </c>
      <c r="H24" s="74">
        <v>9546540</v>
      </c>
    </row>
    <row r="25" spans="1:8" x14ac:dyDescent="0.3">
      <c r="A25" s="76">
        <v>74712</v>
      </c>
      <c r="B25" s="75" t="s">
        <v>201</v>
      </c>
      <c r="C25" s="74">
        <v>9546540</v>
      </c>
      <c r="D25" s="74">
        <v>0</v>
      </c>
      <c r="E25" s="74">
        <v>0</v>
      </c>
      <c r="F25" s="74">
        <v>0</v>
      </c>
      <c r="G25" s="74">
        <v>0</v>
      </c>
      <c r="H25" s="74">
        <v>9546540</v>
      </c>
    </row>
    <row r="26" spans="1:8" ht="13.2" x14ac:dyDescent="0.3">
      <c r="A26" s="404" t="s">
        <v>199</v>
      </c>
      <c r="B26" s="405"/>
      <c r="C26" s="405"/>
      <c r="D26" s="405"/>
      <c r="E26" s="405"/>
      <c r="F26" s="405"/>
      <c r="G26" s="405"/>
      <c r="H26" s="405"/>
    </row>
  </sheetData>
  <mergeCells count="7">
    <mergeCell ref="A26:H26"/>
    <mergeCell ref="A5:H5"/>
    <mergeCell ref="A24:B24"/>
    <mergeCell ref="A8:B8"/>
    <mergeCell ref="A1:G1"/>
    <mergeCell ref="A2:G2"/>
    <mergeCell ref="A3:G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opLeftCell="A22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293</v>
      </c>
      <c r="J2" s="406" t="s">
        <v>256</v>
      </c>
      <c r="K2" s="282"/>
      <c r="L2" s="282"/>
      <c r="M2" s="282"/>
      <c r="N2" s="282"/>
      <c r="O2" s="282"/>
      <c r="P2" s="78" t="s">
        <v>293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292</v>
      </c>
      <c r="B5" s="392"/>
      <c r="C5" s="392"/>
      <c r="D5" s="392"/>
      <c r="E5" s="392"/>
      <c r="F5" s="392"/>
      <c r="G5" s="392"/>
      <c r="H5" s="392"/>
      <c r="I5" s="392"/>
      <c r="J5" s="340" t="s">
        <v>292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40" t="s">
        <v>250</v>
      </c>
      <c r="B7" s="40"/>
      <c r="C7" s="40" t="s">
        <v>249</v>
      </c>
      <c r="D7" s="40" t="s">
        <v>291</v>
      </c>
      <c r="E7" s="40" t="s">
        <v>290</v>
      </c>
      <c r="F7" s="40" t="s">
        <v>289</v>
      </c>
      <c r="G7" s="40" t="s">
        <v>288</v>
      </c>
      <c r="H7" s="40" t="s">
        <v>287</v>
      </c>
      <c r="I7" s="40" t="s">
        <v>286</v>
      </c>
      <c r="J7" s="40" t="s">
        <v>285</v>
      </c>
      <c r="K7" s="40" t="s">
        <v>273</v>
      </c>
      <c r="L7" s="40" t="s">
        <v>240</v>
      </c>
      <c r="M7" s="40" t="s">
        <v>239</v>
      </c>
    </row>
    <row r="8" spans="1:16" ht="13.2" x14ac:dyDescent="0.3">
      <c r="A8" s="402" t="s">
        <v>53</v>
      </c>
      <c r="B8" s="403"/>
      <c r="C8" s="74">
        <v>92476558</v>
      </c>
      <c r="D8" s="74">
        <v>26610773</v>
      </c>
      <c r="E8" s="74">
        <v>3233580</v>
      </c>
      <c r="F8" s="74">
        <v>1893590</v>
      </c>
      <c r="G8" s="74">
        <v>298467</v>
      </c>
      <c r="H8" s="74">
        <v>0</v>
      </c>
      <c r="I8" s="74">
        <v>0</v>
      </c>
      <c r="J8" s="74">
        <v>4534482</v>
      </c>
      <c r="K8" s="74">
        <v>1016996</v>
      </c>
      <c r="L8" s="74">
        <v>0</v>
      </c>
      <c r="M8" s="74">
        <v>130064446</v>
      </c>
    </row>
    <row r="9" spans="1:16" x14ac:dyDescent="0.3">
      <c r="A9" s="76">
        <v>60611</v>
      </c>
      <c r="B9" s="75" t="s">
        <v>238</v>
      </c>
      <c r="C9" s="74">
        <v>16156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163600</v>
      </c>
      <c r="L9" s="74">
        <v>0</v>
      </c>
      <c r="M9" s="74">
        <v>179756</v>
      </c>
    </row>
    <row r="10" spans="1:16" x14ac:dyDescent="0.3">
      <c r="A10" s="76">
        <v>60612</v>
      </c>
      <c r="B10" s="75" t="s">
        <v>237</v>
      </c>
      <c r="C10" s="74">
        <v>1475653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1475653</v>
      </c>
    </row>
    <row r="11" spans="1:16" x14ac:dyDescent="0.3">
      <c r="A11" s="76">
        <v>60618</v>
      </c>
      <c r="B11" s="75" t="s">
        <v>236</v>
      </c>
      <c r="C11" s="74">
        <v>342209</v>
      </c>
      <c r="D11" s="74">
        <v>2541287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2883496</v>
      </c>
    </row>
    <row r="12" spans="1:16" x14ac:dyDescent="0.3">
      <c r="A12" s="76">
        <v>60622</v>
      </c>
      <c r="B12" s="75" t="s">
        <v>235</v>
      </c>
      <c r="C12" s="74">
        <v>1003885</v>
      </c>
      <c r="D12" s="74">
        <v>2874478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3878363</v>
      </c>
    </row>
    <row r="13" spans="1:16" x14ac:dyDescent="0.3">
      <c r="A13" s="76">
        <v>60623</v>
      </c>
      <c r="B13" s="75" t="s">
        <v>272</v>
      </c>
      <c r="C13" s="74">
        <v>6840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6840</v>
      </c>
    </row>
    <row r="14" spans="1:16" ht="20.399999999999999" x14ac:dyDescent="0.3">
      <c r="A14" s="76">
        <v>60631</v>
      </c>
      <c r="B14" s="75" t="s">
        <v>234</v>
      </c>
      <c r="C14" s="74">
        <v>9757</v>
      </c>
      <c r="D14" s="74">
        <v>70885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80642</v>
      </c>
    </row>
    <row r="15" spans="1:16" ht="20.399999999999999" x14ac:dyDescent="0.3">
      <c r="A15" s="76">
        <v>60632</v>
      </c>
      <c r="B15" s="75" t="s">
        <v>233</v>
      </c>
      <c r="C15" s="74">
        <v>260952</v>
      </c>
      <c r="D15" s="74">
        <v>2221287</v>
      </c>
      <c r="E15" s="74">
        <v>0</v>
      </c>
      <c r="F15" s="74">
        <v>891117</v>
      </c>
      <c r="G15" s="74">
        <v>118467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3491823</v>
      </c>
    </row>
    <row r="16" spans="1:16" ht="20.399999999999999" x14ac:dyDescent="0.3">
      <c r="A16" s="76">
        <v>60636</v>
      </c>
      <c r="B16" s="75" t="s">
        <v>232</v>
      </c>
      <c r="C16" s="74">
        <v>230689</v>
      </c>
      <c r="D16" s="74">
        <v>912009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1142698</v>
      </c>
    </row>
    <row r="17" spans="1:13" ht="20.399999999999999" x14ac:dyDescent="0.3">
      <c r="A17" s="76">
        <v>6064</v>
      </c>
      <c r="B17" s="75" t="s">
        <v>231</v>
      </c>
      <c r="C17" s="74">
        <v>331532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331532</v>
      </c>
    </row>
    <row r="18" spans="1:13" ht="20.399999999999999" x14ac:dyDescent="0.3">
      <c r="A18" s="76">
        <v>6068</v>
      </c>
      <c r="B18" s="75" t="s">
        <v>229</v>
      </c>
      <c r="C18" s="74">
        <v>120664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120664</v>
      </c>
    </row>
    <row r="19" spans="1:13" x14ac:dyDescent="0.3">
      <c r="A19" s="76">
        <v>6135</v>
      </c>
      <c r="B19" s="75" t="s">
        <v>227</v>
      </c>
      <c r="C19" s="74">
        <v>0</v>
      </c>
      <c r="D19" s="74">
        <v>68000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68000</v>
      </c>
    </row>
    <row r="20" spans="1:13" x14ac:dyDescent="0.3">
      <c r="A20" s="76">
        <v>61521</v>
      </c>
      <c r="B20" s="75" t="s">
        <v>226</v>
      </c>
      <c r="C20" s="74">
        <v>0</v>
      </c>
      <c r="D20" s="74">
        <v>1663675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1663675</v>
      </c>
    </row>
    <row r="21" spans="1:13" x14ac:dyDescent="0.3">
      <c r="A21" s="76">
        <v>61522</v>
      </c>
      <c r="B21" s="75" t="s">
        <v>225</v>
      </c>
      <c r="C21" s="74">
        <v>0</v>
      </c>
      <c r="D21" s="74">
        <v>487896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487896</v>
      </c>
    </row>
    <row r="22" spans="1:13" x14ac:dyDescent="0.3">
      <c r="A22" s="76">
        <v>61523</v>
      </c>
      <c r="B22" s="75" t="s">
        <v>270</v>
      </c>
      <c r="C22" s="74">
        <v>0</v>
      </c>
      <c r="D22" s="74">
        <v>0</v>
      </c>
      <c r="E22" s="74">
        <v>3233580</v>
      </c>
      <c r="F22" s="74">
        <v>256833</v>
      </c>
      <c r="G22" s="74">
        <v>0</v>
      </c>
      <c r="H22" s="74">
        <v>0</v>
      </c>
      <c r="I22" s="74">
        <v>0</v>
      </c>
      <c r="J22" s="74">
        <v>0</v>
      </c>
      <c r="K22" s="74">
        <v>853396</v>
      </c>
      <c r="L22" s="74">
        <v>0</v>
      </c>
      <c r="M22" s="74">
        <v>4343809</v>
      </c>
    </row>
    <row r="23" spans="1:13" x14ac:dyDescent="0.3">
      <c r="A23" s="76">
        <v>61551</v>
      </c>
      <c r="B23" s="75" t="s">
        <v>224</v>
      </c>
      <c r="C23" s="74">
        <v>600581</v>
      </c>
      <c r="D23" s="74">
        <v>1270027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1870608</v>
      </c>
    </row>
    <row r="24" spans="1:13" x14ac:dyDescent="0.3">
      <c r="A24" s="76">
        <v>61558</v>
      </c>
      <c r="B24" s="75" t="s">
        <v>222</v>
      </c>
      <c r="C24" s="74">
        <v>120420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120420</v>
      </c>
    </row>
    <row r="25" spans="1:13" x14ac:dyDescent="0.3">
      <c r="A25" s="76">
        <v>6188</v>
      </c>
      <c r="B25" s="75" t="s">
        <v>284</v>
      </c>
      <c r="C25" s="74">
        <v>0</v>
      </c>
      <c r="D25" s="74">
        <v>1221389</v>
      </c>
      <c r="E25" s="74">
        <v>0</v>
      </c>
      <c r="F25" s="74">
        <v>0</v>
      </c>
      <c r="G25" s="74">
        <v>180000</v>
      </c>
      <c r="H25" s="74">
        <v>0</v>
      </c>
      <c r="I25" s="74">
        <v>0</v>
      </c>
      <c r="J25" s="74">
        <v>4534482</v>
      </c>
      <c r="K25" s="74">
        <v>0</v>
      </c>
      <c r="L25" s="74">
        <v>0</v>
      </c>
      <c r="M25" s="74">
        <v>5935871</v>
      </c>
    </row>
    <row r="26" spans="1:13" x14ac:dyDescent="0.3">
      <c r="A26" s="76">
        <v>6228</v>
      </c>
      <c r="B26" s="75" t="s">
        <v>266</v>
      </c>
      <c r="C26" s="74">
        <v>0</v>
      </c>
      <c r="D26" s="74">
        <v>984395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984395</v>
      </c>
    </row>
    <row r="27" spans="1:13" x14ac:dyDescent="0.3">
      <c r="A27" s="76">
        <v>6234</v>
      </c>
      <c r="B27" s="75" t="s">
        <v>217</v>
      </c>
      <c r="C27" s="74">
        <v>0</v>
      </c>
      <c r="D27" s="74">
        <v>45000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45000</v>
      </c>
    </row>
    <row r="28" spans="1:13" ht="20.399999999999999" x14ac:dyDescent="0.3">
      <c r="A28" s="76">
        <v>6236</v>
      </c>
      <c r="B28" s="75" t="s">
        <v>216</v>
      </c>
      <c r="C28" s="74">
        <v>0</v>
      </c>
      <c r="D28" s="74">
        <v>771000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771000</v>
      </c>
    </row>
    <row r="29" spans="1:13" x14ac:dyDescent="0.3">
      <c r="A29" s="76">
        <v>6241</v>
      </c>
      <c r="B29" s="75" t="s">
        <v>215</v>
      </c>
      <c r="C29" s="74">
        <v>0</v>
      </c>
      <c r="D29" s="74">
        <v>912463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912463</v>
      </c>
    </row>
    <row r="30" spans="1:13" ht="30.6" x14ac:dyDescent="0.3">
      <c r="A30" s="76">
        <v>6245</v>
      </c>
      <c r="B30" s="75" t="s">
        <v>214</v>
      </c>
      <c r="C30" s="74">
        <v>0</v>
      </c>
      <c r="D30" s="74">
        <v>208233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208233</v>
      </c>
    </row>
    <row r="31" spans="1:13" ht="20.399999999999999" x14ac:dyDescent="0.3">
      <c r="A31" s="76">
        <v>6247</v>
      </c>
      <c r="B31" s="75" t="s">
        <v>213</v>
      </c>
      <c r="C31" s="74">
        <v>0</v>
      </c>
      <c r="D31" s="74">
        <v>29000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29000</v>
      </c>
    </row>
    <row r="32" spans="1:13" ht="20.399999999999999" x14ac:dyDescent="0.3">
      <c r="A32" s="76">
        <v>6251</v>
      </c>
      <c r="B32" s="75" t="s">
        <v>212</v>
      </c>
      <c r="C32" s="74">
        <v>0</v>
      </c>
      <c r="D32" s="74">
        <v>318400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318400</v>
      </c>
    </row>
    <row r="33" spans="1:13" ht="20.399999999999999" x14ac:dyDescent="0.3">
      <c r="A33" s="76">
        <v>6262</v>
      </c>
      <c r="B33" s="75" t="s">
        <v>210</v>
      </c>
      <c r="C33" s="74">
        <v>1807706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1807706</v>
      </c>
    </row>
    <row r="34" spans="1:13" x14ac:dyDescent="0.3">
      <c r="A34" s="76">
        <v>6351</v>
      </c>
      <c r="B34" s="75" t="s">
        <v>209</v>
      </c>
      <c r="C34" s="74">
        <v>0</v>
      </c>
      <c r="D34" s="74">
        <v>0</v>
      </c>
      <c r="E34" s="74">
        <v>0</v>
      </c>
      <c r="F34" s="74">
        <v>745640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745640</v>
      </c>
    </row>
    <row r="35" spans="1:13" ht="20.399999999999999" x14ac:dyDescent="0.3">
      <c r="A35" s="76">
        <v>64111</v>
      </c>
      <c r="B35" s="75" t="s">
        <v>208</v>
      </c>
      <c r="C35" s="74">
        <v>71530715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71530715</v>
      </c>
    </row>
    <row r="36" spans="1:13" ht="20.399999999999999" x14ac:dyDescent="0.3">
      <c r="A36" s="76">
        <v>6458</v>
      </c>
      <c r="B36" s="75" t="s">
        <v>207</v>
      </c>
      <c r="C36" s="74">
        <v>14618799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14618799</v>
      </c>
    </row>
    <row r="37" spans="1:13" ht="30.6" x14ac:dyDescent="0.3">
      <c r="A37" s="76">
        <v>6718</v>
      </c>
      <c r="B37" s="75" t="s">
        <v>204</v>
      </c>
      <c r="C37" s="74">
        <v>0</v>
      </c>
      <c r="D37" s="74">
        <v>3275740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3275740</v>
      </c>
    </row>
    <row r="38" spans="1:13" ht="30.6" x14ac:dyDescent="0.3">
      <c r="A38" s="76">
        <v>6722</v>
      </c>
      <c r="B38" s="75" t="s">
        <v>283</v>
      </c>
      <c r="C38" s="74">
        <v>0</v>
      </c>
      <c r="D38" s="74">
        <v>6735609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6735609</v>
      </c>
    </row>
    <row r="39" spans="1:13" ht="13.2" x14ac:dyDescent="0.3">
      <c r="A39" s="402" t="s">
        <v>52</v>
      </c>
      <c r="B39" s="403"/>
      <c r="C39" s="74">
        <v>643350</v>
      </c>
      <c r="D39" s="74">
        <v>15243818</v>
      </c>
      <c r="E39" s="74">
        <v>3455010</v>
      </c>
      <c r="F39" s="74">
        <v>1692850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21035028</v>
      </c>
    </row>
    <row r="40" spans="1:13" ht="20.399999999999999" x14ac:dyDescent="0.3">
      <c r="A40" s="76">
        <v>7038</v>
      </c>
      <c r="B40" s="75" t="s">
        <v>282</v>
      </c>
      <c r="C40" s="74">
        <v>0</v>
      </c>
      <c r="D40" s="74">
        <v>0</v>
      </c>
      <c r="E40" s="74">
        <v>3455010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3455010</v>
      </c>
    </row>
    <row r="41" spans="1:13" x14ac:dyDescent="0.3">
      <c r="A41" s="76">
        <v>70611</v>
      </c>
      <c r="B41" s="75" t="s">
        <v>281</v>
      </c>
      <c r="C41" s="74">
        <v>643350</v>
      </c>
      <c r="D41" s="74">
        <v>0</v>
      </c>
      <c r="E41" s="74">
        <v>0</v>
      </c>
      <c r="F41" s="74">
        <v>1692850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2336200</v>
      </c>
    </row>
    <row r="42" spans="1:13" ht="40.799999999999997" x14ac:dyDescent="0.3">
      <c r="A42" s="76">
        <v>7088</v>
      </c>
      <c r="B42" s="75" t="s">
        <v>202</v>
      </c>
      <c r="C42" s="74">
        <v>0</v>
      </c>
      <c r="D42" s="74">
        <v>4642250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4642250</v>
      </c>
    </row>
    <row r="43" spans="1:13" ht="20.399999999999999" x14ac:dyDescent="0.3">
      <c r="A43" s="76">
        <v>74718</v>
      </c>
      <c r="B43" s="75" t="s">
        <v>200</v>
      </c>
      <c r="C43" s="74">
        <v>0</v>
      </c>
      <c r="D43" s="74">
        <v>10601568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10601568</v>
      </c>
    </row>
    <row r="44" spans="1:13" ht="13.2" x14ac:dyDescent="0.3">
      <c r="A44" s="404" t="s">
        <v>199</v>
      </c>
      <c r="B44" s="405"/>
      <c r="C44" s="405"/>
      <c r="D44" s="405"/>
      <c r="E44" s="405"/>
      <c r="F44" s="405"/>
      <c r="G44" s="405"/>
      <c r="H44" s="405"/>
      <c r="I44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44:I44"/>
    <mergeCell ref="A5:I5"/>
    <mergeCell ref="A39:B39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280</v>
      </c>
      <c r="J2" s="406" t="s">
        <v>256</v>
      </c>
      <c r="K2" s="282"/>
      <c r="L2" s="282"/>
      <c r="M2" s="282"/>
      <c r="N2" s="282"/>
      <c r="O2" s="282"/>
      <c r="P2" s="78" t="s">
        <v>280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279</v>
      </c>
      <c r="B5" s="392"/>
      <c r="C5" s="392"/>
      <c r="D5" s="392"/>
      <c r="E5" s="392"/>
      <c r="F5" s="392"/>
      <c r="G5" s="392"/>
      <c r="H5" s="392"/>
      <c r="I5" s="392"/>
      <c r="J5" s="340" t="s">
        <v>279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8</v>
      </c>
      <c r="K6" s="58" t="s">
        <v>251</v>
      </c>
    </row>
    <row r="7" spans="1:16" ht="40.799999999999997" x14ac:dyDescent="0.3">
      <c r="A7" s="40" t="s">
        <v>250</v>
      </c>
      <c r="B7" s="40"/>
      <c r="C7" s="40" t="s">
        <v>249</v>
      </c>
      <c r="D7" s="40" t="s">
        <v>278</v>
      </c>
      <c r="E7" s="40" t="s">
        <v>277</v>
      </c>
      <c r="F7" s="40" t="s">
        <v>276</v>
      </c>
      <c r="G7" s="40" t="s">
        <v>275</v>
      </c>
      <c r="H7" s="40" t="s">
        <v>274</v>
      </c>
      <c r="I7" s="40" t="s">
        <v>240</v>
      </c>
      <c r="J7" s="40" t="s">
        <v>273</v>
      </c>
      <c r="K7" s="40" t="s">
        <v>239</v>
      </c>
    </row>
    <row r="8" spans="1:16" ht="13.2" x14ac:dyDescent="0.3">
      <c r="A8" s="402" t="s">
        <v>53</v>
      </c>
      <c r="B8" s="403"/>
      <c r="C8" s="74">
        <v>382492481</v>
      </c>
      <c r="D8" s="74">
        <v>13183364</v>
      </c>
      <c r="E8" s="74">
        <v>565992051</v>
      </c>
      <c r="F8" s="74">
        <v>6507732</v>
      </c>
      <c r="G8" s="74">
        <v>0</v>
      </c>
      <c r="H8" s="74">
        <v>0</v>
      </c>
      <c r="I8" s="74">
        <v>0</v>
      </c>
      <c r="J8" s="74">
        <v>0</v>
      </c>
      <c r="K8" s="74">
        <v>968175628</v>
      </c>
    </row>
    <row r="9" spans="1:16" x14ac:dyDescent="0.3">
      <c r="A9" s="76">
        <v>60611</v>
      </c>
      <c r="B9" s="75" t="s">
        <v>238</v>
      </c>
      <c r="C9" s="74">
        <v>977754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977754</v>
      </c>
    </row>
    <row r="10" spans="1:16" x14ac:dyDescent="0.3">
      <c r="A10" s="76">
        <v>60612</v>
      </c>
      <c r="B10" s="75" t="s">
        <v>237</v>
      </c>
      <c r="C10" s="74">
        <v>10736395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10736395</v>
      </c>
    </row>
    <row r="11" spans="1:16" x14ac:dyDescent="0.3">
      <c r="A11" s="76">
        <v>60618</v>
      </c>
      <c r="B11" s="75" t="s">
        <v>236</v>
      </c>
      <c r="C11" s="74">
        <v>1369986</v>
      </c>
      <c r="D11" s="74">
        <v>0</v>
      </c>
      <c r="E11" s="74">
        <v>221000</v>
      </c>
      <c r="F11" s="74">
        <v>73530</v>
      </c>
      <c r="G11" s="74">
        <v>0</v>
      </c>
      <c r="H11" s="74">
        <v>0</v>
      </c>
      <c r="I11" s="74">
        <v>0</v>
      </c>
      <c r="J11" s="74">
        <v>0</v>
      </c>
      <c r="K11" s="74">
        <v>1664516</v>
      </c>
    </row>
    <row r="12" spans="1:16" x14ac:dyDescent="0.3">
      <c r="A12" s="76">
        <v>60622</v>
      </c>
      <c r="B12" s="75" t="s">
        <v>235</v>
      </c>
      <c r="C12" s="74">
        <v>20498208</v>
      </c>
      <c r="D12" s="74">
        <v>0</v>
      </c>
      <c r="E12" s="74">
        <v>600000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21098208</v>
      </c>
    </row>
    <row r="13" spans="1:16" x14ac:dyDescent="0.3">
      <c r="A13" s="76">
        <v>60623</v>
      </c>
      <c r="B13" s="75" t="s">
        <v>272</v>
      </c>
      <c r="C13" s="74">
        <v>26250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26250</v>
      </c>
    </row>
    <row r="14" spans="1:16" ht="20.399999999999999" x14ac:dyDescent="0.3">
      <c r="A14" s="76">
        <v>60631</v>
      </c>
      <c r="B14" s="75" t="s">
        <v>234</v>
      </c>
      <c r="C14" s="74">
        <v>488754</v>
      </c>
      <c r="D14" s="74">
        <v>0</v>
      </c>
      <c r="E14" s="74">
        <v>135862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624616</v>
      </c>
    </row>
    <row r="15" spans="1:16" ht="20.399999999999999" x14ac:dyDescent="0.3">
      <c r="A15" s="76">
        <v>60632</v>
      </c>
      <c r="B15" s="75" t="s">
        <v>233</v>
      </c>
      <c r="C15" s="74">
        <v>17022486</v>
      </c>
      <c r="D15" s="74">
        <v>915604</v>
      </c>
      <c r="E15" s="74">
        <v>833054</v>
      </c>
      <c r="F15" s="74">
        <v>32000</v>
      </c>
      <c r="G15" s="74">
        <v>0</v>
      </c>
      <c r="H15" s="74">
        <v>0</v>
      </c>
      <c r="I15" s="74">
        <v>0</v>
      </c>
      <c r="J15" s="74">
        <v>0</v>
      </c>
      <c r="K15" s="74">
        <v>18803144</v>
      </c>
    </row>
    <row r="16" spans="1:16" x14ac:dyDescent="0.3">
      <c r="A16" s="76">
        <v>60633</v>
      </c>
      <c r="B16" s="75" t="s">
        <v>271</v>
      </c>
      <c r="C16" s="74">
        <v>0</v>
      </c>
      <c r="D16" s="74">
        <v>12130160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12130160</v>
      </c>
    </row>
    <row r="17" spans="1:11" ht="20.399999999999999" x14ac:dyDescent="0.3">
      <c r="A17" s="76">
        <v>60636</v>
      </c>
      <c r="B17" s="75" t="s">
        <v>232</v>
      </c>
      <c r="C17" s="74">
        <v>2631255</v>
      </c>
      <c r="D17" s="74">
        <v>0</v>
      </c>
      <c r="E17" s="74">
        <v>964910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3596165</v>
      </c>
    </row>
    <row r="18" spans="1:11" ht="20.399999999999999" x14ac:dyDescent="0.3">
      <c r="A18" s="76">
        <v>6064</v>
      </c>
      <c r="B18" s="75" t="s">
        <v>231</v>
      </c>
      <c r="C18" s="74">
        <v>1240236</v>
      </c>
      <c r="D18" s="74">
        <v>0</v>
      </c>
      <c r="E18" s="74">
        <v>197345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1437581</v>
      </c>
    </row>
    <row r="19" spans="1:11" ht="20.399999999999999" x14ac:dyDescent="0.3">
      <c r="A19" s="76">
        <v>6068</v>
      </c>
      <c r="B19" s="75" t="s">
        <v>229</v>
      </c>
      <c r="C19" s="74">
        <v>1953195</v>
      </c>
      <c r="D19" s="74">
        <v>0</v>
      </c>
      <c r="E19" s="74">
        <v>58292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2011487</v>
      </c>
    </row>
    <row r="20" spans="1:11" x14ac:dyDescent="0.3">
      <c r="A20" s="76">
        <v>6135</v>
      </c>
      <c r="B20" s="75" t="s">
        <v>227</v>
      </c>
      <c r="C20" s="74">
        <v>4024150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4024150</v>
      </c>
    </row>
    <row r="21" spans="1:11" x14ac:dyDescent="0.3">
      <c r="A21" s="76">
        <v>61521</v>
      </c>
      <c r="B21" s="75" t="s">
        <v>226</v>
      </c>
      <c r="C21" s="74">
        <v>0</v>
      </c>
      <c r="D21" s="74">
        <v>137600</v>
      </c>
      <c r="E21" s="74">
        <v>308000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445600</v>
      </c>
    </row>
    <row r="22" spans="1:11" x14ac:dyDescent="0.3">
      <c r="A22" s="76">
        <v>61522</v>
      </c>
      <c r="B22" s="75" t="s">
        <v>225</v>
      </c>
      <c r="C22" s="74">
        <v>4056067</v>
      </c>
      <c r="D22" s="74">
        <v>0</v>
      </c>
      <c r="E22" s="74">
        <v>1778330</v>
      </c>
      <c r="F22" s="74">
        <v>1233000</v>
      </c>
      <c r="G22" s="74">
        <v>0</v>
      </c>
      <c r="H22" s="74">
        <v>0</v>
      </c>
      <c r="I22" s="74">
        <v>0</v>
      </c>
      <c r="J22" s="74">
        <v>0</v>
      </c>
      <c r="K22" s="74">
        <v>7067397</v>
      </c>
    </row>
    <row r="23" spans="1:11" x14ac:dyDescent="0.3">
      <c r="A23" s="76">
        <v>61523</v>
      </c>
      <c r="B23" s="75" t="s">
        <v>270</v>
      </c>
      <c r="C23" s="74">
        <v>0</v>
      </c>
      <c r="D23" s="74">
        <v>0</v>
      </c>
      <c r="E23" s="74">
        <v>0</v>
      </c>
      <c r="F23" s="74">
        <v>5169202</v>
      </c>
      <c r="G23" s="74">
        <v>0</v>
      </c>
      <c r="H23" s="74">
        <v>0</v>
      </c>
      <c r="I23" s="74">
        <v>0</v>
      </c>
      <c r="J23" s="74">
        <v>0</v>
      </c>
      <c r="K23" s="74">
        <v>5169202</v>
      </c>
    </row>
    <row r="24" spans="1:11" x14ac:dyDescent="0.3">
      <c r="A24" s="76">
        <v>61551</v>
      </c>
      <c r="B24" s="75" t="s">
        <v>224</v>
      </c>
      <c r="C24" s="74">
        <v>6751685</v>
      </c>
      <c r="D24" s="74">
        <v>0</v>
      </c>
      <c r="E24" s="74">
        <v>121946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6873631</v>
      </c>
    </row>
    <row r="25" spans="1:11" x14ac:dyDescent="0.3">
      <c r="A25" s="76">
        <v>61558</v>
      </c>
      <c r="B25" s="75" t="s">
        <v>222</v>
      </c>
      <c r="C25" s="74">
        <v>473301</v>
      </c>
      <c r="D25" s="74">
        <v>0</v>
      </c>
      <c r="E25" s="74">
        <v>205000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678301</v>
      </c>
    </row>
    <row r="26" spans="1:11" ht="20.399999999999999" x14ac:dyDescent="0.3">
      <c r="A26" s="76">
        <v>6161</v>
      </c>
      <c r="B26" s="75" t="s">
        <v>269</v>
      </c>
      <c r="C26" s="74">
        <v>0</v>
      </c>
      <c r="D26" s="74">
        <v>0</v>
      </c>
      <c r="E26" s="74">
        <v>458831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458831</v>
      </c>
    </row>
    <row r="27" spans="1:11" x14ac:dyDescent="0.3">
      <c r="A27" s="76">
        <v>617</v>
      </c>
      <c r="B27" s="75" t="s">
        <v>268</v>
      </c>
      <c r="C27" s="74">
        <v>600000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600000</v>
      </c>
    </row>
    <row r="28" spans="1:11" ht="30.6" x14ac:dyDescent="0.3">
      <c r="A28" s="76">
        <v>6184</v>
      </c>
      <c r="B28" s="75" t="s">
        <v>267</v>
      </c>
      <c r="C28" s="74">
        <v>0</v>
      </c>
      <c r="D28" s="74">
        <v>0</v>
      </c>
      <c r="E28" s="74">
        <v>3653919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3653919</v>
      </c>
    </row>
    <row r="29" spans="1:11" x14ac:dyDescent="0.3">
      <c r="A29" s="76">
        <v>6228</v>
      </c>
      <c r="B29" s="75" t="s">
        <v>266</v>
      </c>
      <c r="C29" s="74">
        <v>0</v>
      </c>
      <c r="D29" s="74">
        <v>0</v>
      </c>
      <c r="E29" s="74">
        <v>565000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565000</v>
      </c>
    </row>
    <row r="30" spans="1:11" ht="20.399999999999999" x14ac:dyDescent="0.3">
      <c r="A30" s="76">
        <v>6236</v>
      </c>
      <c r="B30" s="75" t="s">
        <v>216</v>
      </c>
      <c r="C30" s="74">
        <v>432000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432000</v>
      </c>
    </row>
    <row r="31" spans="1:11" x14ac:dyDescent="0.3">
      <c r="A31" s="76">
        <v>6241</v>
      </c>
      <c r="B31" s="75" t="s">
        <v>215</v>
      </c>
      <c r="C31" s="74">
        <v>1052260</v>
      </c>
      <c r="D31" s="74">
        <v>0</v>
      </c>
      <c r="E31" s="74">
        <v>182434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1234694</v>
      </c>
    </row>
    <row r="32" spans="1:11" ht="30.6" x14ac:dyDescent="0.3">
      <c r="A32" s="76">
        <v>6245</v>
      </c>
      <c r="B32" s="75" t="s">
        <v>214</v>
      </c>
      <c r="C32" s="74">
        <v>189300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189300</v>
      </c>
    </row>
    <row r="33" spans="1:11" ht="20.399999999999999" x14ac:dyDescent="0.3">
      <c r="A33" s="76">
        <v>6251</v>
      </c>
      <c r="B33" s="75" t="s">
        <v>212</v>
      </c>
      <c r="C33" s="74">
        <v>0</v>
      </c>
      <c r="D33" s="74">
        <v>0</v>
      </c>
      <c r="E33" s="74">
        <v>520076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520076</v>
      </c>
    </row>
    <row r="34" spans="1:11" ht="20.399999999999999" x14ac:dyDescent="0.3">
      <c r="A34" s="76">
        <v>6262</v>
      </c>
      <c r="B34" s="75" t="s">
        <v>210</v>
      </c>
      <c r="C34" s="74">
        <v>5836362</v>
      </c>
      <c r="D34" s="74">
        <v>0</v>
      </c>
      <c r="E34" s="74">
        <v>1325582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7161944</v>
      </c>
    </row>
    <row r="35" spans="1:11" x14ac:dyDescent="0.3">
      <c r="A35" s="76">
        <v>6282</v>
      </c>
      <c r="B35" s="75" t="s">
        <v>265</v>
      </c>
      <c r="C35" s="74">
        <v>8541984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8541984</v>
      </c>
    </row>
    <row r="36" spans="1:11" x14ac:dyDescent="0.3">
      <c r="A36" s="76">
        <v>6351</v>
      </c>
      <c r="B36" s="75" t="s">
        <v>209</v>
      </c>
      <c r="C36" s="74">
        <v>3210483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3210483</v>
      </c>
    </row>
    <row r="37" spans="1:11" ht="20.399999999999999" x14ac:dyDescent="0.3">
      <c r="A37" s="76">
        <v>6355</v>
      </c>
      <c r="B37" s="75" t="s">
        <v>264</v>
      </c>
      <c r="C37" s="74">
        <v>295323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295323</v>
      </c>
    </row>
    <row r="38" spans="1:11" ht="20.399999999999999" x14ac:dyDescent="0.3">
      <c r="A38" s="76">
        <v>64111</v>
      </c>
      <c r="B38" s="75" t="s">
        <v>208</v>
      </c>
      <c r="C38" s="74">
        <v>243457216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243457216</v>
      </c>
    </row>
    <row r="39" spans="1:11" ht="20.399999999999999" x14ac:dyDescent="0.3">
      <c r="A39" s="76">
        <v>6458</v>
      </c>
      <c r="B39" s="75" t="s">
        <v>207</v>
      </c>
      <c r="C39" s="74">
        <v>46568457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46568457</v>
      </c>
    </row>
    <row r="40" spans="1:11" ht="20.399999999999999" x14ac:dyDescent="0.3">
      <c r="A40" s="76">
        <v>6475</v>
      </c>
      <c r="B40" s="75" t="s">
        <v>263</v>
      </c>
      <c r="C40" s="74">
        <v>0</v>
      </c>
      <c r="D40" s="74">
        <v>0</v>
      </c>
      <c r="E40" s="74">
        <v>65510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65510</v>
      </c>
    </row>
    <row r="41" spans="1:11" ht="20.399999999999999" x14ac:dyDescent="0.3">
      <c r="A41" s="76">
        <v>673</v>
      </c>
      <c r="B41" s="75" t="s">
        <v>262</v>
      </c>
      <c r="C41" s="74">
        <v>59374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59374</v>
      </c>
    </row>
    <row r="42" spans="1:11" ht="30.6" x14ac:dyDescent="0.3">
      <c r="A42" s="76">
        <v>6743</v>
      </c>
      <c r="B42" s="75" t="s">
        <v>261</v>
      </c>
      <c r="C42" s="74">
        <v>0</v>
      </c>
      <c r="D42" s="74">
        <v>0</v>
      </c>
      <c r="E42" s="74">
        <v>553796960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553796960</v>
      </c>
    </row>
    <row r="43" spans="1:11" ht="13.2" x14ac:dyDescent="0.3">
      <c r="A43" s="402" t="s">
        <v>52</v>
      </c>
      <c r="B43" s="403"/>
      <c r="C43" s="74">
        <v>11568300</v>
      </c>
      <c r="D43" s="74">
        <v>0</v>
      </c>
      <c r="E43" s="74">
        <v>355250597</v>
      </c>
      <c r="F43" s="74">
        <v>1868872</v>
      </c>
      <c r="G43" s="74">
        <v>0</v>
      </c>
      <c r="H43" s="74">
        <v>0</v>
      </c>
      <c r="I43" s="74">
        <v>0</v>
      </c>
      <c r="J43" s="74">
        <v>0</v>
      </c>
      <c r="K43" s="74">
        <v>368687769</v>
      </c>
    </row>
    <row r="44" spans="1:11" ht="30.6" x14ac:dyDescent="0.3">
      <c r="A44" s="76">
        <v>70878</v>
      </c>
      <c r="B44" s="75" t="s">
        <v>260</v>
      </c>
      <c r="C44" s="74">
        <v>0</v>
      </c>
      <c r="D44" s="74">
        <v>0</v>
      </c>
      <c r="E44" s="74">
        <v>0</v>
      </c>
      <c r="F44" s="74">
        <v>1868872</v>
      </c>
      <c r="G44" s="74">
        <v>0</v>
      </c>
      <c r="H44" s="74">
        <v>0</v>
      </c>
      <c r="I44" s="74">
        <v>0</v>
      </c>
      <c r="J44" s="74">
        <v>0</v>
      </c>
      <c r="K44" s="74">
        <v>1868872</v>
      </c>
    </row>
    <row r="45" spans="1:11" ht="40.799999999999997" x14ac:dyDescent="0.3">
      <c r="A45" s="76">
        <v>7088</v>
      </c>
      <c r="B45" s="75" t="s">
        <v>202</v>
      </c>
      <c r="C45" s="74">
        <v>711300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711300</v>
      </c>
    </row>
    <row r="46" spans="1:11" ht="20.399999999999999" x14ac:dyDescent="0.3">
      <c r="A46" s="76">
        <v>7388</v>
      </c>
      <c r="B46" s="75" t="s">
        <v>259</v>
      </c>
      <c r="C46" s="74">
        <v>10857000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10857000</v>
      </c>
    </row>
    <row r="47" spans="1:11" ht="20.399999999999999" x14ac:dyDescent="0.3">
      <c r="A47" s="76">
        <v>74718</v>
      </c>
      <c r="B47" s="75" t="s">
        <v>200</v>
      </c>
      <c r="C47" s="74">
        <v>0</v>
      </c>
      <c r="D47" s="74">
        <v>0</v>
      </c>
      <c r="E47" s="74">
        <v>355250597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355250597</v>
      </c>
    </row>
    <row r="48" spans="1:11" ht="13.2" x14ac:dyDescent="0.3">
      <c r="A48" s="404" t="s">
        <v>199</v>
      </c>
      <c r="B48" s="405"/>
      <c r="C48" s="405"/>
      <c r="D48" s="405"/>
      <c r="E48" s="405"/>
      <c r="F48" s="405"/>
      <c r="G48" s="405"/>
      <c r="H48" s="405"/>
      <c r="I48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48:I48"/>
    <mergeCell ref="A5:I5"/>
    <mergeCell ref="A43:B43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opLeftCell="A28" workbookViewId="0">
      <selection activeCell="A5" sqref="A5:P5"/>
    </sheetView>
  </sheetViews>
  <sheetFormatPr baseColWidth="10" defaultColWidth="11.44140625" defaultRowHeight="10.199999999999999" x14ac:dyDescent="0.3"/>
  <cols>
    <col min="1" max="1" width="6.6640625" style="47" customWidth="1"/>
    <col min="2" max="2" width="20.6640625" style="47" customWidth="1"/>
    <col min="3" max="256" width="15.6640625" style="47" customWidth="1"/>
    <col min="257" max="16384" width="11.44140625" style="47"/>
  </cols>
  <sheetData>
    <row r="1" spans="1:16" ht="13.2" x14ac:dyDescent="0.3">
      <c r="A1" s="297" t="s">
        <v>258</v>
      </c>
      <c r="B1" s="291"/>
      <c r="C1" s="291"/>
      <c r="D1" s="291"/>
      <c r="E1" s="291"/>
      <c r="F1" s="291"/>
      <c r="G1" s="291"/>
      <c r="H1" s="291"/>
      <c r="I1" s="79" t="s">
        <v>257</v>
      </c>
      <c r="J1" s="389" t="s">
        <v>258</v>
      </c>
      <c r="K1" s="291"/>
      <c r="L1" s="291"/>
      <c r="M1" s="291"/>
      <c r="N1" s="291"/>
      <c r="O1" s="291"/>
      <c r="P1" s="79" t="s">
        <v>257</v>
      </c>
    </row>
    <row r="2" spans="1:16" ht="13.2" x14ac:dyDescent="0.3">
      <c r="A2" s="281" t="s">
        <v>256</v>
      </c>
      <c r="B2" s="282"/>
      <c r="C2" s="282"/>
      <c r="D2" s="282"/>
      <c r="E2" s="282"/>
      <c r="F2" s="282"/>
      <c r="G2" s="282"/>
      <c r="H2" s="282"/>
      <c r="I2" s="78" t="s">
        <v>255</v>
      </c>
      <c r="J2" s="406" t="s">
        <v>256</v>
      </c>
      <c r="K2" s="282"/>
      <c r="L2" s="282"/>
      <c r="M2" s="282"/>
      <c r="N2" s="282"/>
      <c r="O2" s="282"/>
      <c r="P2" s="78" t="s">
        <v>255</v>
      </c>
    </row>
    <row r="3" spans="1:16" ht="13.2" x14ac:dyDescent="0.3">
      <c r="A3" s="277" t="s">
        <v>254</v>
      </c>
      <c r="B3" s="278"/>
      <c r="C3" s="278"/>
      <c r="D3" s="278"/>
      <c r="E3" s="278"/>
      <c r="F3" s="278"/>
      <c r="G3" s="278"/>
      <c r="H3" s="278"/>
      <c r="I3" s="77"/>
      <c r="J3" s="407" t="s">
        <v>254</v>
      </c>
      <c r="K3" s="278"/>
      <c r="L3" s="278"/>
      <c r="M3" s="278"/>
      <c r="N3" s="278"/>
      <c r="O3" s="278"/>
      <c r="P3" s="77"/>
    </row>
    <row r="5" spans="1:16" ht="13.2" x14ac:dyDescent="0.3">
      <c r="A5" s="391" t="s">
        <v>253</v>
      </c>
      <c r="B5" s="392"/>
      <c r="C5" s="392"/>
      <c r="D5" s="392"/>
      <c r="E5" s="392"/>
      <c r="F5" s="392"/>
      <c r="G5" s="392"/>
      <c r="H5" s="392"/>
      <c r="I5" s="392"/>
      <c r="J5" s="340" t="s">
        <v>253</v>
      </c>
      <c r="K5" s="309"/>
      <c r="L5" s="309"/>
      <c r="M5" s="309"/>
      <c r="N5" s="309"/>
      <c r="O5" s="309"/>
      <c r="P5" s="309"/>
    </row>
    <row r="6" spans="1:16" ht="20.399999999999999" x14ac:dyDescent="0.3">
      <c r="A6" s="58" t="s">
        <v>252</v>
      </c>
      <c r="B6" s="58" t="s">
        <v>18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 t="s">
        <v>251</v>
      </c>
    </row>
    <row r="7" spans="1:16" ht="51" x14ac:dyDescent="0.3">
      <c r="A7" s="40" t="s">
        <v>250</v>
      </c>
      <c r="B7" s="40"/>
      <c r="C7" s="40" t="s">
        <v>249</v>
      </c>
      <c r="D7" s="40" t="s">
        <v>248</v>
      </c>
      <c r="E7" s="40" t="s">
        <v>247</v>
      </c>
      <c r="F7" s="40" t="s">
        <v>246</v>
      </c>
      <c r="G7" s="40" t="s">
        <v>245</v>
      </c>
      <c r="H7" s="40" t="s">
        <v>244</v>
      </c>
      <c r="I7" s="40" t="s">
        <v>243</v>
      </c>
      <c r="J7" s="40" t="s">
        <v>242</v>
      </c>
      <c r="K7" s="40" t="s">
        <v>241</v>
      </c>
      <c r="L7" s="40" t="s">
        <v>240</v>
      </c>
      <c r="M7" s="40" t="s">
        <v>239</v>
      </c>
    </row>
    <row r="8" spans="1:16" ht="13.2" x14ac:dyDescent="0.3">
      <c r="A8" s="402" t="s">
        <v>53</v>
      </c>
      <c r="B8" s="403"/>
      <c r="C8" s="74">
        <v>99063936</v>
      </c>
      <c r="D8" s="74">
        <v>68896545</v>
      </c>
      <c r="E8" s="74">
        <v>100705720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50530176</v>
      </c>
      <c r="L8" s="74">
        <v>0</v>
      </c>
      <c r="M8" s="74">
        <v>319196377</v>
      </c>
    </row>
    <row r="9" spans="1:16" x14ac:dyDescent="0.3">
      <c r="A9" s="76">
        <v>60611</v>
      </c>
      <c r="B9" s="75" t="s">
        <v>238</v>
      </c>
      <c r="C9" s="74">
        <v>0</v>
      </c>
      <c r="D9" s="74">
        <v>50050</v>
      </c>
      <c r="E9" s="74">
        <v>86548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136598</v>
      </c>
    </row>
    <row r="10" spans="1:16" x14ac:dyDescent="0.3">
      <c r="A10" s="76">
        <v>60612</v>
      </c>
      <c r="B10" s="75" t="s">
        <v>237</v>
      </c>
      <c r="C10" s="74">
        <v>0</v>
      </c>
      <c r="D10" s="74">
        <v>900630</v>
      </c>
      <c r="E10" s="74">
        <v>2825046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3725676</v>
      </c>
    </row>
    <row r="11" spans="1:16" x14ac:dyDescent="0.3">
      <c r="A11" s="76">
        <v>60618</v>
      </c>
      <c r="B11" s="75" t="s">
        <v>236</v>
      </c>
      <c r="C11" s="74">
        <v>36560</v>
      </c>
      <c r="D11" s="74">
        <v>387630</v>
      </c>
      <c r="E11" s="74">
        <v>178830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603020</v>
      </c>
    </row>
    <row r="12" spans="1:16" x14ac:dyDescent="0.3">
      <c r="A12" s="76">
        <v>60622</v>
      </c>
      <c r="B12" s="75" t="s">
        <v>235</v>
      </c>
      <c r="C12" s="74">
        <v>115000</v>
      </c>
      <c r="D12" s="74">
        <v>1080800</v>
      </c>
      <c r="E12" s="74">
        <v>1868696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3064496</v>
      </c>
    </row>
    <row r="13" spans="1:16" ht="20.399999999999999" x14ac:dyDescent="0.3">
      <c r="A13" s="76">
        <v>60631</v>
      </c>
      <c r="B13" s="75" t="s">
        <v>234</v>
      </c>
      <c r="C13" s="74">
        <v>0</v>
      </c>
      <c r="D13" s="74">
        <v>83450</v>
      </c>
      <c r="E13" s="74">
        <v>229483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312933</v>
      </c>
    </row>
    <row r="14" spans="1:16" ht="20.399999999999999" x14ac:dyDescent="0.3">
      <c r="A14" s="76">
        <v>60632</v>
      </c>
      <c r="B14" s="75" t="s">
        <v>233</v>
      </c>
      <c r="C14" s="74">
        <v>13520</v>
      </c>
      <c r="D14" s="74">
        <v>402285</v>
      </c>
      <c r="E14" s="74">
        <v>957206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1373011</v>
      </c>
    </row>
    <row r="15" spans="1:16" ht="20.399999999999999" x14ac:dyDescent="0.3">
      <c r="A15" s="76">
        <v>60636</v>
      </c>
      <c r="B15" s="75" t="s">
        <v>232</v>
      </c>
      <c r="C15" s="74">
        <v>0</v>
      </c>
      <c r="D15" s="74">
        <v>0</v>
      </c>
      <c r="E15" s="74">
        <v>167587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167587</v>
      </c>
    </row>
    <row r="16" spans="1:16" ht="20.399999999999999" x14ac:dyDescent="0.3">
      <c r="A16" s="76">
        <v>6064</v>
      </c>
      <c r="B16" s="75" t="s">
        <v>231</v>
      </c>
      <c r="C16" s="74">
        <v>35332</v>
      </c>
      <c r="D16" s="74">
        <v>451375</v>
      </c>
      <c r="E16" s="74">
        <v>443803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930510</v>
      </c>
    </row>
    <row r="17" spans="1:13" ht="20.399999999999999" x14ac:dyDescent="0.3">
      <c r="A17" s="76">
        <v>60668</v>
      </c>
      <c r="B17" s="75" t="s">
        <v>230</v>
      </c>
      <c r="C17" s="74">
        <v>0</v>
      </c>
      <c r="D17" s="74">
        <v>0</v>
      </c>
      <c r="E17" s="74">
        <v>3291263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3291263</v>
      </c>
    </row>
    <row r="18" spans="1:13" ht="20.399999999999999" x14ac:dyDescent="0.3">
      <c r="A18" s="76">
        <v>6068</v>
      </c>
      <c r="B18" s="75" t="s">
        <v>229</v>
      </c>
      <c r="C18" s="74">
        <v>0</v>
      </c>
      <c r="D18" s="74">
        <v>10220</v>
      </c>
      <c r="E18" s="74">
        <v>121540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131760</v>
      </c>
    </row>
    <row r="19" spans="1:13" x14ac:dyDescent="0.3">
      <c r="A19" s="76">
        <v>6132</v>
      </c>
      <c r="B19" s="75" t="s">
        <v>228</v>
      </c>
      <c r="C19" s="74">
        <v>0</v>
      </c>
      <c r="D19" s="74">
        <v>2491620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2491620</v>
      </c>
    </row>
    <row r="20" spans="1:13" x14ac:dyDescent="0.3">
      <c r="A20" s="76">
        <v>6135</v>
      </c>
      <c r="B20" s="75" t="s">
        <v>227</v>
      </c>
      <c r="C20" s="74">
        <v>0</v>
      </c>
      <c r="D20" s="74">
        <v>669550</v>
      </c>
      <c r="E20" s="74">
        <v>385630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1055180</v>
      </c>
    </row>
    <row r="21" spans="1:13" x14ac:dyDescent="0.3">
      <c r="A21" s="76">
        <v>61521</v>
      </c>
      <c r="B21" s="75" t="s">
        <v>226</v>
      </c>
      <c r="C21" s="74">
        <v>0</v>
      </c>
      <c r="D21" s="74">
        <v>45000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45000</v>
      </c>
    </row>
    <row r="22" spans="1:13" x14ac:dyDescent="0.3">
      <c r="A22" s="76">
        <v>61522</v>
      </c>
      <c r="B22" s="75" t="s">
        <v>225</v>
      </c>
      <c r="C22" s="74">
        <v>0</v>
      </c>
      <c r="D22" s="74">
        <v>214577</v>
      </c>
      <c r="E22" s="74">
        <v>115184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329761</v>
      </c>
    </row>
    <row r="23" spans="1:13" x14ac:dyDescent="0.3">
      <c r="A23" s="76">
        <v>61551</v>
      </c>
      <c r="B23" s="75" t="s">
        <v>224</v>
      </c>
      <c r="C23" s="74">
        <v>0</v>
      </c>
      <c r="D23" s="74">
        <v>632599</v>
      </c>
      <c r="E23" s="74">
        <v>1815270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2447869</v>
      </c>
    </row>
    <row r="24" spans="1:13" x14ac:dyDescent="0.3">
      <c r="A24" s="76">
        <v>61552</v>
      </c>
      <c r="B24" s="75" t="s">
        <v>223</v>
      </c>
      <c r="C24" s="74">
        <v>0</v>
      </c>
      <c r="D24" s="74">
        <v>59000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59000</v>
      </c>
    </row>
    <row r="25" spans="1:13" x14ac:dyDescent="0.3">
      <c r="A25" s="76">
        <v>61558</v>
      </c>
      <c r="B25" s="75" t="s">
        <v>222</v>
      </c>
      <c r="C25" s="74">
        <v>0</v>
      </c>
      <c r="D25" s="74">
        <v>12000</v>
      </c>
      <c r="E25" s="74">
        <v>158480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170480</v>
      </c>
    </row>
    <row r="26" spans="1:13" ht="20.399999999999999" x14ac:dyDescent="0.3">
      <c r="A26" s="76">
        <v>61568</v>
      </c>
      <c r="B26" s="75" t="s">
        <v>221</v>
      </c>
      <c r="C26" s="74">
        <v>0</v>
      </c>
      <c r="D26" s="74">
        <v>0</v>
      </c>
      <c r="E26" s="74">
        <v>83698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83698</v>
      </c>
    </row>
    <row r="27" spans="1:13" ht="30.6" x14ac:dyDescent="0.3">
      <c r="A27" s="76">
        <v>6183</v>
      </c>
      <c r="B27" s="75" t="s">
        <v>220</v>
      </c>
      <c r="C27" s="74">
        <v>0</v>
      </c>
      <c r="D27" s="74">
        <v>0</v>
      </c>
      <c r="E27" s="74">
        <v>45230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45230</v>
      </c>
    </row>
    <row r="28" spans="1:13" ht="20.399999999999999" x14ac:dyDescent="0.3">
      <c r="A28" s="76">
        <v>6218</v>
      </c>
      <c r="B28" s="75" t="s">
        <v>219</v>
      </c>
      <c r="C28" s="74">
        <v>0</v>
      </c>
      <c r="D28" s="74">
        <v>8583234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8583234</v>
      </c>
    </row>
    <row r="29" spans="1:13" x14ac:dyDescent="0.3">
      <c r="A29" s="76">
        <v>6231</v>
      </c>
      <c r="B29" s="75" t="s">
        <v>218</v>
      </c>
      <c r="C29" s="74">
        <v>0</v>
      </c>
      <c r="D29" s="74">
        <v>227565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227565</v>
      </c>
    </row>
    <row r="30" spans="1:13" x14ac:dyDescent="0.3">
      <c r="A30" s="76">
        <v>6234</v>
      </c>
      <c r="B30" s="75" t="s">
        <v>217</v>
      </c>
      <c r="C30" s="74">
        <v>0</v>
      </c>
      <c r="D30" s="74">
        <v>371695</v>
      </c>
      <c r="E30" s="74">
        <v>110893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482588</v>
      </c>
    </row>
    <row r="31" spans="1:13" ht="20.399999999999999" x14ac:dyDescent="0.3">
      <c r="A31" s="76">
        <v>6236</v>
      </c>
      <c r="B31" s="75" t="s">
        <v>216</v>
      </c>
      <c r="C31" s="74">
        <v>0</v>
      </c>
      <c r="D31" s="74">
        <v>628900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628900</v>
      </c>
    </row>
    <row r="32" spans="1:13" x14ac:dyDescent="0.3">
      <c r="A32" s="76">
        <v>6241</v>
      </c>
      <c r="B32" s="75" t="s">
        <v>215</v>
      </c>
      <c r="C32" s="74">
        <v>0</v>
      </c>
      <c r="D32" s="74">
        <v>7080</v>
      </c>
      <c r="E32" s="74">
        <v>302698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309778</v>
      </c>
    </row>
    <row r="33" spans="1:13" ht="30.6" x14ac:dyDescent="0.3">
      <c r="A33" s="76">
        <v>6245</v>
      </c>
      <c r="B33" s="75" t="s">
        <v>214</v>
      </c>
      <c r="C33" s="74">
        <v>19850882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19850882</v>
      </c>
    </row>
    <row r="34" spans="1:13" ht="20.399999999999999" x14ac:dyDescent="0.3">
      <c r="A34" s="76">
        <v>6247</v>
      </c>
      <c r="B34" s="75" t="s">
        <v>213</v>
      </c>
      <c r="C34" s="74">
        <v>0</v>
      </c>
      <c r="D34" s="74">
        <v>573426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573426</v>
      </c>
    </row>
    <row r="35" spans="1:13" ht="20.399999999999999" x14ac:dyDescent="0.3">
      <c r="A35" s="76">
        <v>6251</v>
      </c>
      <c r="B35" s="75" t="s">
        <v>212</v>
      </c>
      <c r="C35" s="74">
        <v>29800</v>
      </c>
      <c r="D35" s="74">
        <v>236050</v>
      </c>
      <c r="E35" s="74">
        <v>59600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325450</v>
      </c>
    </row>
    <row r="36" spans="1:13" ht="20.399999999999999" x14ac:dyDescent="0.3">
      <c r="A36" s="76">
        <v>6261</v>
      </c>
      <c r="B36" s="75" t="s">
        <v>211</v>
      </c>
      <c r="C36" s="74">
        <v>0</v>
      </c>
      <c r="D36" s="74">
        <v>22500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22500</v>
      </c>
    </row>
    <row r="37" spans="1:13" ht="20.399999999999999" x14ac:dyDescent="0.3">
      <c r="A37" s="76">
        <v>6262</v>
      </c>
      <c r="B37" s="75" t="s">
        <v>210</v>
      </c>
      <c r="C37" s="74">
        <v>0</v>
      </c>
      <c r="D37" s="74">
        <v>1871991</v>
      </c>
      <c r="E37" s="74">
        <v>3490629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5362620</v>
      </c>
    </row>
    <row r="38" spans="1:13" x14ac:dyDescent="0.3">
      <c r="A38" s="76">
        <v>6351</v>
      </c>
      <c r="B38" s="75" t="s">
        <v>209</v>
      </c>
      <c r="C38" s="74">
        <v>0</v>
      </c>
      <c r="D38" s="74">
        <v>0</v>
      </c>
      <c r="E38" s="74">
        <v>18634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18634</v>
      </c>
    </row>
    <row r="39" spans="1:13" ht="20.399999999999999" x14ac:dyDescent="0.3">
      <c r="A39" s="76">
        <v>64111</v>
      </c>
      <c r="B39" s="75" t="s">
        <v>208</v>
      </c>
      <c r="C39" s="74">
        <v>24912123</v>
      </c>
      <c r="D39" s="74">
        <v>41270083</v>
      </c>
      <c r="E39" s="74">
        <v>67097753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133279959</v>
      </c>
    </row>
    <row r="40" spans="1:13" ht="20.399999999999999" x14ac:dyDescent="0.3">
      <c r="A40" s="76">
        <v>6458</v>
      </c>
      <c r="B40" s="75" t="s">
        <v>207</v>
      </c>
      <c r="C40" s="74">
        <v>4621854</v>
      </c>
      <c r="D40" s="74">
        <v>7420035</v>
      </c>
      <c r="E40" s="74">
        <v>12668029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24709918</v>
      </c>
    </row>
    <row r="41" spans="1:13" ht="30.6" x14ac:dyDescent="0.3">
      <c r="A41" s="76">
        <v>6518</v>
      </c>
      <c r="B41" s="75" t="s">
        <v>206</v>
      </c>
      <c r="C41" s="74">
        <v>33848865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33848865</v>
      </c>
    </row>
    <row r="42" spans="1:13" x14ac:dyDescent="0.3">
      <c r="A42" s="76">
        <v>6568</v>
      </c>
      <c r="B42" s="75" t="s">
        <v>205</v>
      </c>
      <c r="C42" s="74">
        <v>15600000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15600000</v>
      </c>
    </row>
    <row r="43" spans="1:13" ht="30.6" x14ac:dyDescent="0.3">
      <c r="A43" s="76">
        <v>6718</v>
      </c>
      <c r="B43" s="75" t="s">
        <v>204</v>
      </c>
      <c r="C43" s="74">
        <v>0</v>
      </c>
      <c r="D43" s="74">
        <v>193200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193200</v>
      </c>
    </row>
    <row r="44" spans="1:13" ht="40.799999999999997" x14ac:dyDescent="0.3">
      <c r="A44" s="76">
        <v>6724</v>
      </c>
      <c r="B44" s="75" t="s">
        <v>203</v>
      </c>
      <c r="C44" s="74">
        <v>0</v>
      </c>
      <c r="D44" s="74">
        <v>0</v>
      </c>
      <c r="E44" s="74">
        <v>4183990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50530176</v>
      </c>
      <c r="L44" s="74">
        <v>0</v>
      </c>
      <c r="M44" s="74">
        <v>54714166</v>
      </c>
    </row>
    <row r="45" spans="1:13" ht="13.2" x14ac:dyDescent="0.3">
      <c r="A45" s="402" t="s">
        <v>52</v>
      </c>
      <c r="B45" s="403"/>
      <c r="C45" s="74">
        <v>33412887</v>
      </c>
      <c r="D45" s="74">
        <v>19331742</v>
      </c>
      <c r="E45" s="74">
        <v>506000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53250629</v>
      </c>
    </row>
    <row r="46" spans="1:13" ht="40.799999999999997" x14ac:dyDescent="0.3">
      <c r="A46" s="76">
        <v>7088</v>
      </c>
      <c r="B46" s="75" t="s">
        <v>202</v>
      </c>
      <c r="C46" s="74">
        <v>0</v>
      </c>
      <c r="D46" s="74">
        <v>0</v>
      </c>
      <c r="E46" s="74">
        <v>506000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506000</v>
      </c>
    </row>
    <row r="47" spans="1:13" x14ac:dyDescent="0.3">
      <c r="A47" s="76">
        <v>74712</v>
      </c>
      <c r="B47" s="75" t="s">
        <v>201</v>
      </c>
      <c r="C47" s="74">
        <v>33412887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33412887</v>
      </c>
    </row>
    <row r="48" spans="1:13" ht="20.399999999999999" x14ac:dyDescent="0.3">
      <c r="A48" s="76">
        <v>74718</v>
      </c>
      <c r="B48" s="75" t="s">
        <v>200</v>
      </c>
      <c r="C48" s="74">
        <v>0</v>
      </c>
      <c r="D48" s="74">
        <v>19331742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19331742</v>
      </c>
    </row>
    <row r="49" spans="1:9" ht="13.2" x14ac:dyDescent="0.3">
      <c r="A49" s="404" t="s">
        <v>199</v>
      </c>
      <c r="B49" s="405"/>
      <c r="C49" s="405"/>
      <c r="D49" s="405"/>
      <c r="E49" s="405"/>
      <c r="F49" s="405"/>
      <c r="G49" s="405"/>
      <c r="H49" s="405"/>
      <c r="I49" s="405"/>
    </row>
  </sheetData>
  <mergeCells count="11">
    <mergeCell ref="J1:O1"/>
    <mergeCell ref="J2:O2"/>
    <mergeCell ref="J3:O3"/>
    <mergeCell ref="J5:P5"/>
    <mergeCell ref="A1:H1"/>
    <mergeCell ref="A2:H2"/>
    <mergeCell ref="A3:H3"/>
    <mergeCell ref="A49:I49"/>
    <mergeCell ref="A5:I5"/>
    <mergeCell ref="A45:B45"/>
    <mergeCell ref="A8:B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r:id="rId1"/>
  <colBreaks count="1" manualBreakCount="1">
    <brk id="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ColWidth="11.44140625" defaultRowHeight="10.199999999999999" x14ac:dyDescent="0.3"/>
  <cols>
    <col min="1" max="1" width="26.6640625" style="49" customWidth="1"/>
    <col min="2" max="5" width="15.6640625" style="49" customWidth="1"/>
    <col min="6" max="16384" width="11.44140625" style="49"/>
  </cols>
  <sheetData>
    <row r="1" spans="1:4" ht="13.2" x14ac:dyDescent="0.3">
      <c r="A1" s="412" t="s">
        <v>57</v>
      </c>
      <c r="B1" s="413"/>
      <c r="C1" s="413"/>
      <c r="D1" s="414"/>
    </row>
    <row r="2" spans="1:4" ht="13.2" x14ac:dyDescent="0.3">
      <c r="A2" s="415" t="s">
        <v>198</v>
      </c>
      <c r="B2" s="416"/>
      <c r="C2" s="416"/>
      <c r="D2" s="417"/>
    </row>
    <row r="3" spans="1:4" ht="13.2" x14ac:dyDescent="0.3">
      <c r="A3" s="418" t="s">
        <v>197</v>
      </c>
      <c r="B3" s="419"/>
      <c r="C3" s="419"/>
      <c r="D3" s="420"/>
    </row>
    <row r="5" spans="1:4" ht="13.2" x14ac:dyDescent="0.3">
      <c r="A5" s="421" t="s">
        <v>196</v>
      </c>
      <c r="B5" s="422"/>
      <c r="C5" s="422"/>
      <c r="D5" s="422"/>
    </row>
    <row r="6" spans="1:4" x14ac:dyDescent="0.3">
      <c r="A6" s="69" t="s">
        <v>191</v>
      </c>
      <c r="B6" s="68" t="s">
        <v>190</v>
      </c>
      <c r="C6" s="68" t="s">
        <v>189</v>
      </c>
      <c r="D6" s="68" t="s">
        <v>188</v>
      </c>
    </row>
    <row r="7" spans="1:4" x14ac:dyDescent="0.3">
      <c r="A7" s="63" t="s">
        <v>187</v>
      </c>
      <c r="B7" s="62"/>
      <c r="C7" s="62"/>
      <c r="D7" s="62"/>
    </row>
    <row r="8" spans="1:4" x14ac:dyDescent="0.3">
      <c r="A8" s="67" t="s">
        <v>53</v>
      </c>
      <c r="B8" s="66">
        <v>2621145080</v>
      </c>
      <c r="C8" s="66">
        <v>557438376</v>
      </c>
      <c r="D8" s="66">
        <v>2063386237</v>
      </c>
    </row>
    <row r="9" spans="1:4" x14ac:dyDescent="0.3">
      <c r="A9" s="65" t="s">
        <v>52</v>
      </c>
      <c r="B9" s="64">
        <v>2621145080</v>
      </c>
      <c r="C9" s="64">
        <v>657722207</v>
      </c>
      <c r="D9" s="64">
        <v>1367855073</v>
      </c>
    </row>
    <row r="10" spans="1:4" x14ac:dyDescent="0.3">
      <c r="A10" s="63" t="s">
        <v>186</v>
      </c>
      <c r="B10" s="62"/>
      <c r="C10" s="62"/>
      <c r="D10" s="62"/>
    </row>
    <row r="11" spans="1:4" x14ac:dyDescent="0.3">
      <c r="A11" s="67" t="s">
        <v>53</v>
      </c>
      <c r="B11" s="66">
        <v>4477188702</v>
      </c>
      <c r="C11" s="66">
        <v>3424557132</v>
      </c>
      <c r="D11" s="66">
        <v>669357459</v>
      </c>
    </row>
    <row r="12" spans="1:4" x14ac:dyDescent="0.3">
      <c r="A12" s="73" t="s">
        <v>52</v>
      </c>
      <c r="B12" s="72">
        <v>4477188702</v>
      </c>
      <c r="C12" s="72">
        <v>3627455875</v>
      </c>
      <c r="D12" s="72">
        <v>105857117</v>
      </c>
    </row>
    <row r="13" spans="1:4" ht="13.2" x14ac:dyDescent="0.3">
      <c r="A13" s="408" t="s">
        <v>195</v>
      </c>
      <c r="B13" s="409"/>
      <c r="C13" s="409"/>
      <c r="D13" s="409"/>
    </row>
    <row r="14" spans="1:4" x14ac:dyDescent="0.3">
      <c r="A14" s="69" t="s">
        <v>191</v>
      </c>
      <c r="B14" s="68" t="s">
        <v>193</v>
      </c>
      <c r="C14" s="68" t="s">
        <v>189</v>
      </c>
      <c r="D14" s="68" t="s">
        <v>188</v>
      </c>
    </row>
    <row r="15" spans="1:4" x14ac:dyDescent="0.3">
      <c r="A15" s="63" t="s">
        <v>187</v>
      </c>
      <c r="B15" s="62"/>
      <c r="C15" s="62"/>
      <c r="D15" s="62"/>
    </row>
    <row r="16" spans="1:4" x14ac:dyDescent="0.3">
      <c r="A16" s="67" t="s">
        <v>53</v>
      </c>
      <c r="B16" s="66">
        <v>475538542</v>
      </c>
      <c r="C16" s="66">
        <v>106639022</v>
      </c>
      <c r="D16" s="66">
        <v>368899520</v>
      </c>
    </row>
    <row r="17" spans="1:4" x14ac:dyDescent="0.3">
      <c r="A17" s="65" t="s">
        <v>52</v>
      </c>
      <c r="B17" s="64">
        <v>475538542</v>
      </c>
      <c r="C17" s="64">
        <v>98581634</v>
      </c>
      <c r="D17" s="64">
        <v>193400000</v>
      </c>
    </row>
    <row r="18" spans="1:4" x14ac:dyDescent="0.3">
      <c r="A18" s="65" t="s">
        <v>53</v>
      </c>
      <c r="B18" s="64">
        <v>1247387751</v>
      </c>
      <c r="C18" s="64">
        <v>548139103</v>
      </c>
      <c r="D18" s="64">
        <v>20926363</v>
      </c>
    </row>
    <row r="19" spans="1:4" x14ac:dyDescent="0.3">
      <c r="A19" s="63" t="s">
        <v>186</v>
      </c>
      <c r="B19" s="62"/>
      <c r="C19" s="62"/>
      <c r="D19" s="62"/>
    </row>
    <row r="20" spans="1:4" x14ac:dyDescent="0.3">
      <c r="A20" s="71" t="s">
        <v>52</v>
      </c>
      <c r="B20" s="70">
        <v>1247387751</v>
      </c>
      <c r="C20" s="70">
        <v>762823333</v>
      </c>
      <c r="D20" s="70">
        <v>0</v>
      </c>
    </row>
    <row r="21" spans="1:4" ht="13.2" x14ac:dyDescent="0.3">
      <c r="A21" s="408" t="s">
        <v>194</v>
      </c>
      <c r="B21" s="409"/>
      <c r="C21" s="409"/>
      <c r="D21" s="409"/>
    </row>
    <row r="22" spans="1:4" x14ac:dyDescent="0.3">
      <c r="A22" s="69" t="s">
        <v>191</v>
      </c>
      <c r="B22" s="68" t="s">
        <v>193</v>
      </c>
      <c r="C22" s="68" t="s">
        <v>189</v>
      </c>
      <c r="D22" s="68" t="s">
        <v>188</v>
      </c>
    </row>
    <row r="23" spans="1:4" x14ac:dyDescent="0.3">
      <c r="A23" s="63" t="s">
        <v>187</v>
      </c>
      <c r="B23" s="62"/>
      <c r="C23" s="62"/>
      <c r="D23" s="62"/>
    </row>
    <row r="24" spans="1:4" x14ac:dyDescent="0.3">
      <c r="A24" s="67" t="s">
        <v>53</v>
      </c>
      <c r="B24" s="66">
        <v>2088892601</v>
      </c>
      <c r="C24" s="66">
        <v>389183193</v>
      </c>
      <c r="D24" s="66">
        <v>1699709408</v>
      </c>
    </row>
    <row r="25" spans="1:4" x14ac:dyDescent="0.3">
      <c r="A25" s="65" t="s">
        <v>52</v>
      </c>
      <c r="B25" s="64">
        <v>2088892601</v>
      </c>
      <c r="C25" s="64">
        <v>114581533</v>
      </c>
      <c r="D25" s="64">
        <v>1500031745</v>
      </c>
    </row>
    <row r="26" spans="1:4" x14ac:dyDescent="0.3">
      <c r="A26" s="65" t="s">
        <v>53</v>
      </c>
      <c r="B26" s="64">
        <v>173637231</v>
      </c>
      <c r="C26" s="64">
        <v>35146018</v>
      </c>
      <c r="D26" s="64">
        <v>72413503</v>
      </c>
    </row>
    <row r="27" spans="1:4" x14ac:dyDescent="0.3">
      <c r="A27" s="63" t="s">
        <v>186</v>
      </c>
      <c r="B27" s="62"/>
      <c r="C27" s="62"/>
      <c r="D27" s="62"/>
    </row>
    <row r="28" spans="1:4" x14ac:dyDescent="0.3">
      <c r="A28" s="71" t="s">
        <v>52</v>
      </c>
      <c r="B28" s="70">
        <v>173637231</v>
      </c>
      <c r="C28" s="70">
        <v>0</v>
      </c>
      <c r="D28" s="70">
        <v>173637231</v>
      </c>
    </row>
    <row r="29" spans="1:4" ht="13.2" x14ac:dyDescent="0.3">
      <c r="A29" s="408" t="s">
        <v>192</v>
      </c>
      <c r="B29" s="409"/>
      <c r="C29" s="409"/>
      <c r="D29" s="409"/>
    </row>
    <row r="30" spans="1:4" x14ac:dyDescent="0.3">
      <c r="A30" s="69" t="s">
        <v>191</v>
      </c>
      <c r="B30" s="68" t="s">
        <v>190</v>
      </c>
      <c r="C30" s="68" t="s">
        <v>189</v>
      </c>
      <c r="D30" s="68" t="s">
        <v>188</v>
      </c>
    </row>
    <row r="31" spans="1:4" x14ac:dyDescent="0.3">
      <c r="A31" s="63" t="s">
        <v>187</v>
      </c>
      <c r="B31" s="62"/>
      <c r="C31" s="62"/>
      <c r="D31" s="62"/>
    </row>
    <row r="32" spans="1:4" x14ac:dyDescent="0.3">
      <c r="A32" s="67" t="s">
        <v>53</v>
      </c>
      <c r="B32" s="66">
        <v>5185576223</v>
      </c>
      <c r="C32" s="66">
        <v>1053260591</v>
      </c>
      <c r="D32" s="66">
        <v>4131995165</v>
      </c>
    </row>
    <row r="33" spans="1:4" x14ac:dyDescent="0.3">
      <c r="A33" s="65" t="s">
        <v>52</v>
      </c>
      <c r="B33" s="64">
        <v>5185576223</v>
      </c>
      <c r="C33" s="64">
        <v>870885374</v>
      </c>
      <c r="D33" s="64">
        <v>3061286818</v>
      </c>
    </row>
    <row r="34" spans="1:4" x14ac:dyDescent="0.3">
      <c r="A34" s="63" t="s">
        <v>186</v>
      </c>
      <c r="B34" s="62"/>
      <c r="C34" s="62"/>
      <c r="D34" s="62"/>
    </row>
    <row r="35" spans="1:4" x14ac:dyDescent="0.3">
      <c r="A35" s="67" t="s">
        <v>53</v>
      </c>
      <c r="B35" s="66">
        <v>5898213684</v>
      </c>
      <c r="C35" s="66">
        <v>4007842253</v>
      </c>
      <c r="D35" s="66">
        <v>762697325</v>
      </c>
    </row>
    <row r="36" spans="1:4" x14ac:dyDescent="0.3">
      <c r="A36" s="65" t="s">
        <v>52</v>
      </c>
      <c r="B36" s="64">
        <v>5898213684</v>
      </c>
      <c r="C36" s="64">
        <v>4390279208</v>
      </c>
      <c r="D36" s="64">
        <v>279494348</v>
      </c>
    </row>
    <row r="37" spans="1:4" x14ac:dyDescent="0.3">
      <c r="A37" s="63" t="s">
        <v>185</v>
      </c>
      <c r="B37" s="62">
        <v>11083789907</v>
      </c>
      <c r="C37" s="62">
        <v>5061102844</v>
      </c>
      <c r="D37" s="62">
        <v>4894692490</v>
      </c>
    </row>
    <row r="38" spans="1:4" x14ac:dyDescent="0.3">
      <c r="A38" s="61" t="s">
        <v>184</v>
      </c>
      <c r="B38" s="60">
        <v>11083789907</v>
      </c>
      <c r="C38" s="60">
        <v>5261164582</v>
      </c>
      <c r="D38" s="60">
        <v>3340781166</v>
      </c>
    </row>
    <row r="39" spans="1:4" x14ac:dyDescent="0.3">
      <c r="A39" s="410" t="s">
        <v>183</v>
      </c>
      <c r="B39" s="411"/>
      <c r="C39" s="411"/>
      <c r="D39" s="411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77" right="0.39370078740157477" top="0.70866141732283472" bottom="0.39370078740157477" header="0.35433070866141736" footer="0.19685039370078738"/>
  <pageSetup paperSize="9" scale="130" fitToHeight="30" pageOrder="overThenDown" orientation="landscape" r:id="rId1"/>
  <rowBreaks count="1" manualBreakCount="1">
    <brk id="28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49" customWidth="1"/>
    <col min="2" max="2" width="7.6640625" style="47" customWidth="1"/>
    <col min="3" max="10" width="12.5546875" style="47" customWidth="1"/>
    <col min="11" max="11" width="7.6640625" style="47" customWidth="1"/>
    <col min="12" max="16384" width="11.44140625" style="47"/>
  </cols>
  <sheetData>
    <row r="1" spans="1:11" ht="13.2" x14ac:dyDescent="0.3">
      <c r="A1" s="423" t="s">
        <v>57</v>
      </c>
      <c r="B1" s="301"/>
      <c r="C1" s="301"/>
      <c r="D1" s="301"/>
      <c r="E1" s="301"/>
      <c r="F1" s="301"/>
      <c r="G1" s="301"/>
      <c r="H1" s="301"/>
      <c r="I1" s="301"/>
      <c r="J1" s="301"/>
      <c r="K1" s="303"/>
    </row>
    <row r="2" spans="1:11" ht="13.2" x14ac:dyDescent="0.3">
      <c r="A2" s="423" t="s">
        <v>182</v>
      </c>
      <c r="B2" s="301"/>
      <c r="C2" s="301"/>
      <c r="D2" s="301"/>
      <c r="E2" s="301"/>
      <c r="F2" s="301"/>
      <c r="G2" s="301"/>
      <c r="H2" s="301"/>
      <c r="I2" s="301"/>
      <c r="J2" s="301"/>
      <c r="K2" s="303"/>
    </row>
    <row r="4" spans="1:11" ht="13.2" x14ac:dyDescent="0.3">
      <c r="A4" s="421" t="s">
        <v>181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61.2" x14ac:dyDescent="0.3">
      <c r="A5" s="59" t="s">
        <v>180</v>
      </c>
      <c r="B5" s="58" t="s">
        <v>164</v>
      </c>
      <c r="C5" s="58" t="s">
        <v>179</v>
      </c>
      <c r="D5" s="58" t="s">
        <v>178</v>
      </c>
      <c r="E5" s="58" t="s">
        <v>177</v>
      </c>
      <c r="F5" s="58" t="s">
        <v>176</v>
      </c>
      <c r="G5" s="58" t="s">
        <v>175</v>
      </c>
      <c r="H5" s="58" t="s">
        <v>174</v>
      </c>
      <c r="I5" s="58" t="s">
        <v>157</v>
      </c>
      <c r="J5" s="58" t="s">
        <v>173</v>
      </c>
      <c r="K5" s="58" t="s">
        <v>172</v>
      </c>
    </row>
    <row r="6" spans="1:11" ht="13.2" x14ac:dyDescent="0.3">
      <c r="A6" s="424" t="s">
        <v>171</v>
      </c>
      <c r="B6" s="425"/>
      <c r="C6" s="54"/>
      <c r="D6" s="54"/>
      <c r="E6" s="54"/>
      <c r="F6" s="54"/>
      <c r="G6" s="54"/>
      <c r="H6" s="54">
        <v>0</v>
      </c>
      <c r="I6" s="54"/>
      <c r="J6" s="54">
        <v>0</v>
      </c>
      <c r="K6" s="54">
        <v>0</v>
      </c>
    </row>
    <row r="7" spans="1:11" ht="13.2" x14ac:dyDescent="0.3">
      <c r="A7" s="411" t="s">
        <v>170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x14ac:dyDescent="0.3">
      <c r="A8" s="390" t="s">
        <v>169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</row>
    <row r="9" spans="1:11" x14ac:dyDescent="0.3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</row>
    <row r="10" spans="1:11" ht="13.2" x14ac:dyDescent="0.3">
      <c r="A10" s="427" t="s">
        <v>168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</row>
    <row r="12" spans="1:11" ht="13.2" x14ac:dyDescent="0.3">
      <c r="A12" s="428"/>
      <c r="B12" s="429"/>
      <c r="C12" s="429"/>
      <c r="D12" s="430" t="s">
        <v>150</v>
      </c>
      <c r="E12" s="429"/>
      <c r="F12" s="430" t="s">
        <v>149</v>
      </c>
      <c r="G12" s="429"/>
      <c r="H12" s="430" t="s">
        <v>148</v>
      </c>
      <c r="I12" s="429"/>
      <c r="J12" s="430" t="s">
        <v>147</v>
      </c>
      <c r="K12" s="429"/>
    </row>
    <row r="13" spans="1:11" ht="13.2" x14ac:dyDescent="0.3">
      <c r="A13" s="431" t="s">
        <v>146</v>
      </c>
      <c r="B13" s="432"/>
      <c r="C13" s="433"/>
      <c r="D13" s="434"/>
      <c r="E13" s="435"/>
      <c r="F13" s="434"/>
      <c r="G13" s="435"/>
      <c r="H13" s="434"/>
      <c r="I13" s="435"/>
      <c r="J13" s="434"/>
      <c r="K13" s="435"/>
    </row>
    <row r="14" spans="1:11" ht="13.2" x14ac:dyDescent="0.3">
      <c r="A14" s="436"/>
      <c r="B14" s="426"/>
      <c r="C14" s="426"/>
      <c r="D14" s="437"/>
      <c r="E14" s="426"/>
      <c r="F14" s="437"/>
      <c r="G14" s="426"/>
      <c r="H14" s="437"/>
      <c r="I14" s="426"/>
      <c r="J14" s="437"/>
      <c r="K14" s="426"/>
    </row>
  </sheetData>
  <mergeCells count="22"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J13:K13"/>
    <mergeCell ref="A8:K9"/>
    <mergeCell ref="A10:K10"/>
    <mergeCell ref="A12:C12"/>
    <mergeCell ref="D12:E12"/>
    <mergeCell ref="F12:G12"/>
    <mergeCell ref="H12:I12"/>
    <mergeCell ref="J12:K12"/>
    <mergeCell ref="A1:K1"/>
    <mergeCell ref="A2:K2"/>
    <mergeCell ref="A4:K4"/>
    <mergeCell ref="A6:B6"/>
    <mergeCell ref="A7:K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A12" sqref="A12:K13"/>
    </sheetView>
  </sheetViews>
  <sheetFormatPr baseColWidth="10" defaultColWidth="11.44140625" defaultRowHeight="10.199999999999999" x14ac:dyDescent="0.3"/>
  <cols>
    <col min="1" max="1" width="22.6640625" style="49" customWidth="1"/>
    <col min="2" max="2" width="7.6640625" style="47" customWidth="1"/>
    <col min="3" max="10" width="12.5546875" style="47" customWidth="1"/>
    <col min="11" max="11" width="7.6640625" style="47" customWidth="1"/>
    <col min="12" max="16384" width="11.44140625" style="47"/>
  </cols>
  <sheetData>
    <row r="1" spans="1:11" ht="13.2" x14ac:dyDescent="0.3">
      <c r="A1" s="423" t="s">
        <v>57</v>
      </c>
      <c r="B1" s="301"/>
      <c r="C1" s="301"/>
      <c r="D1" s="301"/>
      <c r="E1" s="301"/>
      <c r="F1" s="301"/>
      <c r="G1" s="301"/>
      <c r="H1" s="301"/>
      <c r="I1" s="301"/>
      <c r="J1" s="301"/>
      <c r="K1" s="303"/>
    </row>
    <row r="2" spans="1:11" ht="13.2" x14ac:dyDescent="0.3">
      <c r="A2" s="423" t="s">
        <v>167</v>
      </c>
      <c r="B2" s="301"/>
      <c r="C2" s="301"/>
      <c r="D2" s="301"/>
      <c r="E2" s="301"/>
      <c r="F2" s="301"/>
      <c r="G2" s="301"/>
      <c r="H2" s="301"/>
      <c r="I2" s="301"/>
      <c r="J2" s="301"/>
      <c r="K2" s="303"/>
    </row>
    <row r="4" spans="1:11" ht="13.2" x14ac:dyDescent="0.3">
      <c r="A4" s="421" t="s">
        <v>166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61.2" x14ac:dyDescent="0.3">
      <c r="A5" s="59" t="s">
        <v>165</v>
      </c>
      <c r="B5" s="58" t="s">
        <v>164</v>
      </c>
      <c r="C5" s="58" t="s">
        <v>163</v>
      </c>
      <c r="D5" s="58" t="s">
        <v>162</v>
      </c>
      <c r="E5" s="58" t="s">
        <v>161</v>
      </c>
      <c r="F5" s="58" t="s">
        <v>160</v>
      </c>
      <c r="G5" s="58" t="s">
        <v>159</v>
      </c>
      <c r="H5" s="58" t="s">
        <v>158</v>
      </c>
      <c r="I5" s="58" t="s">
        <v>157</v>
      </c>
      <c r="J5" s="58" t="s">
        <v>156</v>
      </c>
      <c r="K5" s="58" t="s">
        <v>155</v>
      </c>
    </row>
    <row r="6" spans="1:11" ht="13.2" x14ac:dyDescent="0.3">
      <c r="A6" s="424" t="s">
        <v>154</v>
      </c>
      <c r="B6" s="425"/>
      <c r="C6" s="54"/>
      <c r="D6" s="54"/>
      <c r="E6" s="54"/>
      <c r="F6" s="54"/>
      <c r="G6" s="54"/>
      <c r="H6" s="54">
        <v>0</v>
      </c>
      <c r="I6" s="54"/>
      <c r="J6" s="54">
        <v>0</v>
      </c>
      <c r="K6" s="54">
        <v>0</v>
      </c>
    </row>
    <row r="7" spans="1:11" ht="13.2" x14ac:dyDescent="0.3">
      <c r="A7" s="411" t="s">
        <v>153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x14ac:dyDescent="0.3">
      <c r="A8" s="390" t="s">
        <v>152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</row>
    <row r="9" spans="1:11" x14ac:dyDescent="0.3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</row>
    <row r="10" spans="1:11" ht="13.2" x14ac:dyDescent="0.3">
      <c r="A10" s="427" t="s">
        <v>151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</row>
    <row r="12" spans="1:11" ht="13.2" x14ac:dyDescent="0.3">
      <c r="A12" s="428"/>
      <c r="B12" s="429"/>
      <c r="C12" s="429"/>
      <c r="D12" s="430" t="s">
        <v>150</v>
      </c>
      <c r="E12" s="429"/>
      <c r="F12" s="430" t="s">
        <v>149</v>
      </c>
      <c r="G12" s="429"/>
      <c r="H12" s="430" t="s">
        <v>148</v>
      </c>
      <c r="I12" s="429"/>
      <c r="J12" s="430" t="s">
        <v>147</v>
      </c>
      <c r="K12" s="429"/>
    </row>
    <row r="13" spans="1:11" ht="13.2" x14ac:dyDescent="0.3">
      <c r="A13" s="431" t="s">
        <v>146</v>
      </c>
      <c r="B13" s="432"/>
      <c r="C13" s="433"/>
      <c r="D13" s="434"/>
      <c r="E13" s="435"/>
      <c r="F13" s="434"/>
      <c r="G13" s="435"/>
      <c r="H13" s="434"/>
      <c r="I13" s="435"/>
      <c r="J13" s="434"/>
      <c r="K13" s="435"/>
    </row>
    <row r="14" spans="1:11" ht="13.2" x14ac:dyDescent="0.3">
      <c r="A14" s="436"/>
      <c r="B14" s="426"/>
      <c r="C14" s="426"/>
      <c r="D14" s="437"/>
      <c r="E14" s="426"/>
      <c r="F14" s="437"/>
      <c r="G14" s="426"/>
      <c r="H14" s="437"/>
      <c r="I14" s="426"/>
      <c r="J14" s="437"/>
      <c r="K14" s="426"/>
    </row>
  </sheetData>
  <mergeCells count="22"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J13:K13"/>
    <mergeCell ref="A8:K9"/>
    <mergeCell ref="A10:K10"/>
    <mergeCell ref="A12:C12"/>
    <mergeCell ref="D12:E12"/>
    <mergeCell ref="F12:G12"/>
    <mergeCell ref="H12:I12"/>
    <mergeCell ref="J12:K12"/>
    <mergeCell ref="A1:K1"/>
    <mergeCell ref="A2:K2"/>
    <mergeCell ref="A4:K4"/>
    <mergeCell ref="A6:B6"/>
    <mergeCell ref="A7:K7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topLeftCell="A7" workbookViewId="0">
      <selection sqref="A1:I1"/>
    </sheetView>
  </sheetViews>
  <sheetFormatPr baseColWidth="10" defaultColWidth="11.44140625" defaultRowHeight="10.199999999999999" x14ac:dyDescent="0.3"/>
  <cols>
    <col min="1" max="1" width="30.6640625" style="49" customWidth="1"/>
    <col min="2" max="10" width="15.6640625" style="47" customWidth="1"/>
    <col min="11" max="11" width="30.6640625" style="49" customWidth="1"/>
    <col min="12" max="18" width="15.6640625" style="47" customWidth="1"/>
    <col min="19" max="16384" width="11.44140625" style="47"/>
  </cols>
  <sheetData>
    <row r="1" spans="1:18" ht="13.2" x14ac:dyDescent="0.3">
      <c r="A1" s="290" t="s">
        <v>739</v>
      </c>
      <c r="B1" s="291"/>
      <c r="C1" s="291"/>
      <c r="D1" s="291"/>
      <c r="E1" s="291"/>
      <c r="F1" s="291"/>
      <c r="G1" s="291"/>
      <c r="H1" s="291"/>
      <c r="I1" s="291"/>
      <c r="J1" s="52" t="s">
        <v>675</v>
      </c>
      <c r="K1" s="290" t="s">
        <v>739</v>
      </c>
      <c r="L1" s="291"/>
      <c r="M1" s="291"/>
      <c r="N1" s="291"/>
      <c r="O1" s="291"/>
      <c r="P1" s="291"/>
      <c r="Q1" s="291"/>
      <c r="R1" s="52" t="s">
        <v>675</v>
      </c>
    </row>
    <row r="2" spans="1:18" ht="13.2" x14ac:dyDescent="0.3">
      <c r="A2" s="290" t="s">
        <v>811</v>
      </c>
      <c r="B2" s="291"/>
      <c r="C2" s="291"/>
      <c r="D2" s="291"/>
      <c r="E2" s="291"/>
      <c r="F2" s="291"/>
      <c r="G2" s="291"/>
      <c r="H2" s="291"/>
      <c r="I2" s="291"/>
      <c r="J2" s="52">
        <v>1</v>
      </c>
      <c r="K2" s="290" t="s">
        <v>811</v>
      </c>
      <c r="L2" s="291"/>
      <c r="M2" s="291"/>
      <c r="N2" s="291"/>
      <c r="O2" s="291"/>
      <c r="P2" s="291"/>
      <c r="Q2" s="291"/>
      <c r="R2" s="52">
        <v>1</v>
      </c>
    </row>
    <row r="3" spans="1:18" x14ac:dyDescent="0.3">
      <c r="A3" s="147"/>
      <c r="B3" s="111"/>
      <c r="C3" s="111"/>
      <c r="D3" s="111"/>
      <c r="E3" s="111"/>
      <c r="F3" s="111"/>
      <c r="G3" s="111"/>
      <c r="H3" s="111"/>
      <c r="I3" s="111"/>
      <c r="J3" s="111"/>
      <c r="K3" s="146"/>
      <c r="L3" s="111"/>
      <c r="M3" s="111"/>
      <c r="N3" s="111"/>
      <c r="O3" s="111"/>
      <c r="P3" s="111"/>
      <c r="Q3" s="111"/>
      <c r="R3" s="111"/>
    </row>
    <row r="4" spans="1:18" x14ac:dyDescent="0.3">
      <c r="A4" s="146"/>
      <c r="B4" s="111"/>
      <c r="C4" s="111"/>
      <c r="D4" s="111"/>
      <c r="E4" s="111"/>
      <c r="F4" s="111"/>
      <c r="G4" s="111"/>
      <c r="H4" s="111"/>
      <c r="I4" s="111"/>
      <c r="J4" s="111"/>
      <c r="K4" s="146"/>
      <c r="L4" s="111"/>
      <c r="M4" s="111"/>
      <c r="N4" s="111"/>
      <c r="O4" s="111"/>
      <c r="P4" s="111"/>
      <c r="Q4" s="111"/>
      <c r="R4" s="111"/>
    </row>
    <row r="5" spans="1:18" ht="51" x14ac:dyDescent="0.3">
      <c r="A5" s="57" t="s">
        <v>191</v>
      </c>
      <c r="B5" s="86" t="s">
        <v>810</v>
      </c>
      <c r="C5" s="86" t="s">
        <v>809</v>
      </c>
      <c r="D5" s="86" t="s">
        <v>808</v>
      </c>
      <c r="E5" s="86" t="s">
        <v>459</v>
      </c>
      <c r="F5" s="86" t="s">
        <v>807</v>
      </c>
      <c r="G5" s="86" t="s">
        <v>806</v>
      </c>
      <c r="H5" s="57" t="s">
        <v>805</v>
      </c>
      <c r="I5" s="57" t="s">
        <v>804</v>
      </c>
      <c r="J5" s="57" t="s">
        <v>803</v>
      </c>
      <c r="K5" s="57" t="s">
        <v>191</v>
      </c>
      <c r="L5" s="57" t="s">
        <v>802</v>
      </c>
      <c r="M5" s="57" t="s">
        <v>801</v>
      </c>
      <c r="N5" s="57" t="s">
        <v>800</v>
      </c>
      <c r="O5" s="57" t="s">
        <v>799</v>
      </c>
      <c r="P5" s="57" t="s">
        <v>798</v>
      </c>
      <c r="Q5" s="57" t="s">
        <v>797</v>
      </c>
      <c r="R5" s="57" t="s">
        <v>796</v>
      </c>
    </row>
    <row r="7" spans="1:18" x14ac:dyDescent="0.3">
      <c r="A7" s="136" t="s">
        <v>795</v>
      </c>
      <c r="B7" s="56">
        <v>0</v>
      </c>
      <c r="C7" s="88"/>
      <c r="D7" s="56">
        <v>0</v>
      </c>
      <c r="E7" s="56">
        <v>0</v>
      </c>
      <c r="F7" s="56"/>
      <c r="G7" s="56">
        <v>0</v>
      </c>
      <c r="H7" s="88"/>
      <c r="I7" s="88"/>
      <c r="J7" s="88"/>
      <c r="K7" s="136" t="s">
        <v>795</v>
      </c>
      <c r="L7" s="88"/>
      <c r="M7" s="88"/>
      <c r="N7" s="88"/>
      <c r="O7" s="88"/>
      <c r="P7" s="88"/>
      <c r="Q7" s="88"/>
      <c r="R7" s="88"/>
    </row>
    <row r="8" spans="1:18" x14ac:dyDescent="0.3">
      <c r="A8" s="136" t="s">
        <v>794</v>
      </c>
      <c r="B8" s="56">
        <v>0</v>
      </c>
      <c r="C8" s="88"/>
      <c r="D8" s="56">
        <v>0</v>
      </c>
      <c r="E8" s="56">
        <v>0</v>
      </c>
      <c r="F8" s="56"/>
      <c r="G8" s="56">
        <v>0</v>
      </c>
      <c r="H8" s="88"/>
      <c r="I8" s="88"/>
      <c r="J8" s="88"/>
      <c r="K8" s="136" t="s">
        <v>794</v>
      </c>
      <c r="L8" s="88"/>
      <c r="M8" s="88"/>
      <c r="N8" s="88"/>
      <c r="O8" s="88"/>
      <c r="P8" s="88"/>
      <c r="Q8" s="88"/>
      <c r="R8" s="88"/>
    </row>
    <row r="9" spans="1:18" x14ac:dyDescent="0.3">
      <c r="B9" s="89"/>
      <c r="C9" s="89"/>
      <c r="D9" s="89"/>
      <c r="E9" s="89"/>
      <c r="F9" s="89"/>
      <c r="G9" s="89"/>
      <c r="H9" s="89"/>
      <c r="I9" s="89"/>
      <c r="J9" s="89"/>
      <c r="L9" s="89"/>
      <c r="M9" s="89"/>
      <c r="N9" s="89"/>
      <c r="O9" s="89"/>
      <c r="P9" s="89"/>
      <c r="Q9" s="89"/>
      <c r="R9" s="89"/>
    </row>
    <row r="10" spans="1:18" x14ac:dyDescent="0.3">
      <c r="A10" s="137" t="s">
        <v>793</v>
      </c>
      <c r="B10" s="88">
        <f t="shared" ref="B10:J10" si="0">B11+B14+B16</f>
        <v>0</v>
      </c>
      <c r="C10" s="88">
        <f t="shared" si="0"/>
        <v>2621145080</v>
      </c>
      <c r="D10" s="88">
        <f t="shared" si="0"/>
        <v>557438376</v>
      </c>
      <c r="E10" s="88">
        <f t="shared" si="0"/>
        <v>2063386237</v>
      </c>
      <c r="F10" s="56">
        <f t="shared" si="0"/>
        <v>0</v>
      </c>
      <c r="G10" s="88">
        <f t="shared" si="0"/>
        <v>4079533</v>
      </c>
      <c r="H10" s="88">
        <f t="shared" si="0"/>
        <v>58766500</v>
      </c>
      <c r="I10" s="88">
        <f t="shared" si="0"/>
        <v>728320</v>
      </c>
      <c r="J10" s="88">
        <f t="shared" si="0"/>
        <v>802800</v>
      </c>
      <c r="K10" s="137" t="s">
        <v>793</v>
      </c>
      <c r="L10" s="88">
        <f t="shared" ref="L10:R10" si="1">L11+L14+L16</f>
        <v>55214366</v>
      </c>
      <c r="M10" s="88">
        <f t="shared" si="1"/>
        <v>0</v>
      </c>
      <c r="N10" s="88">
        <f t="shared" si="1"/>
        <v>0</v>
      </c>
      <c r="O10" s="88">
        <f t="shared" si="1"/>
        <v>4332610</v>
      </c>
      <c r="P10" s="88">
        <f t="shared" si="1"/>
        <v>173464763</v>
      </c>
      <c r="Q10" s="88">
        <f t="shared" si="1"/>
        <v>251710509</v>
      </c>
      <c r="R10" s="88">
        <f t="shared" si="1"/>
        <v>8338975</v>
      </c>
    </row>
    <row r="11" spans="1:18" x14ac:dyDescent="0.3">
      <c r="A11" s="144" t="s">
        <v>788</v>
      </c>
      <c r="B11" s="145">
        <f t="shared" ref="B11:J11" si="2">B12+B13</f>
        <v>0</v>
      </c>
      <c r="C11" s="143">
        <f t="shared" si="2"/>
        <v>2616745080</v>
      </c>
      <c r="D11" s="143">
        <f t="shared" si="2"/>
        <v>553358843</v>
      </c>
      <c r="E11" s="143">
        <f t="shared" si="2"/>
        <v>2063386237</v>
      </c>
      <c r="F11" s="145">
        <f t="shared" si="2"/>
        <v>0</v>
      </c>
      <c r="G11" s="145">
        <f t="shared" si="2"/>
        <v>0</v>
      </c>
      <c r="H11" s="143">
        <f t="shared" si="2"/>
        <v>58766500</v>
      </c>
      <c r="I11" s="143">
        <f t="shared" si="2"/>
        <v>728320</v>
      </c>
      <c r="J11" s="143">
        <f t="shared" si="2"/>
        <v>802800</v>
      </c>
      <c r="K11" s="144" t="s">
        <v>788</v>
      </c>
      <c r="L11" s="143">
        <f t="shared" ref="L11:R11" si="3">L12+L13</f>
        <v>55214366</v>
      </c>
      <c r="M11" s="143">
        <f t="shared" si="3"/>
        <v>0</v>
      </c>
      <c r="N11" s="143">
        <f t="shared" si="3"/>
        <v>0</v>
      </c>
      <c r="O11" s="143">
        <f t="shared" si="3"/>
        <v>4332610</v>
      </c>
      <c r="P11" s="143">
        <f t="shared" si="3"/>
        <v>173464763</v>
      </c>
      <c r="Q11" s="143">
        <f t="shared" si="3"/>
        <v>251710509</v>
      </c>
      <c r="R11" s="143">
        <f t="shared" si="3"/>
        <v>8338975</v>
      </c>
    </row>
    <row r="12" spans="1:18" x14ac:dyDescent="0.3">
      <c r="A12" s="142" t="s">
        <v>792</v>
      </c>
      <c r="B12" s="132">
        <v>0</v>
      </c>
      <c r="C12" s="103">
        <v>0</v>
      </c>
      <c r="D12" s="103">
        <v>0</v>
      </c>
      <c r="E12" s="103">
        <v>0</v>
      </c>
      <c r="F12" s="132">
        <v>0</v>
      </c>
      <c r="G12" s="132">
        <v>0</v>
      </c>
      <c r="H12" s="103">
        <v>0</v>
      </c>
      <c r="I12" s="103">
        <v>0</v>
      </c>
      <c r="J12" s="103">
        <v>0</v>
      </c>
      <c r="K12" s="142" t="s">
        <v>792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x14ac:dyDescent="0.3">
      <c r="A13" s="141" t="s">
        <v>791</v>
      </c>
      <c r="B13" s="131">
        <v>0</v>
      </c>
      <c r="C13" s="74">
        <v>2616745080</v>
      </c>
      <c r="D13" s="74">
        <v>553358843</v>
      </c>
      <c r="E13" s="74">
        <v>2063386237</v>
      </c>
      <c r="F13" s="131">
        <v>0</v>
      </c>
      <c r="G13" s="131">
        <v>0</v>
      </c>
      <c r="H13" s="74">
        <v>58766500</v>
      </c>
      <c r="I13" s="74">
        <v>728320</v>
      </c>
      <c r="J13" s="74">
        <v>802800</v>
      </c>
      <c r="K13" s="141" t="s">
        <v>791</v>
      </c>
      <c r="L13" s="74">
        <v>55214366</v>
      </c>
      <c r="M13" s="74">
        <v>0</v>
      </c>
      <c r="N13" s="74">
        <v>0</v>
      </c>
      <c r="O13" s="74">
        <v>4332610</v>
      </c>
      <c r="P13" s="74">
        <v>173464763</v>
      </c>
      <c r="Q13" s="74">
        <v>251710509</v>
      </c>
      <c r="R13" s="74">
        <v>8338975</v>
      </c>
    </row>
    <row r="14" spans="1:18" x14ac:dyDescent="0.3">
      <c r="A14" s="144" t="s">
        <v>790</v>
      </c>
      <c r="B14" s="145">
        <v>0</v>
      </c>
      <c r="C14" s="143">
        <v>4400000</v>
      </c>
      <c r="D14" s="143">
        <v>4079533</v>
      </c>
      <c r="E14" s="143">
        <v>0</v>
      </c>
      <c r="F14" s="145">
        <v>0</v>
      </c>
      <c r="G14" s="143">
        <v>4079533</v>
      </c>
      <c r="H14" s="145">
        <v>0</v>
      </c>
      <c r="I14" s="145">
        <v>0</v>
      </c>
      <c r="J14" s="145">
        <v>0</v>
      </c>
      <c r="K14" s="144" t="s">
        <v>790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spans="1:18" x14ac:dyDescent="0.3">
      <c r="A15" s="141" t="s">
        <v>785</v>
      </c>
      <c r="B15" s="131">
        <v>0</v>
      </c>
      <c r="C15" s="74">
        <v>0</v>
      </c>
      <c r="D15" s="74">
        <v>0</v>
      </c>
      <c r="E15" s="74">
        <v>0</v>
      </c>
      <c r="F15" s="131">
        <v>0</v>
      </c>
      <c r="G15" s="74">
        <v>0</v>
      </c>
      <c r="H15" s="131">
        <v>0</v>
      </c>
      <c r="I15" s="131">
        <v>0</v>
      </c>
      <c r="J15" s="131">
        <v>0</v>
      </c>
      <c r="K15" s="141" t="s">
        <v>785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</row>
    <row r="16" spans="1:18" x14ac:dyDescent="0.3">
      <c r="A16" s="136" t="s">
        <v>782</v>
      </c>
      <c r="B16" s="88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136" t="s">
        <v>782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x14ac:dyDescent="0.3">
      <c r="A17" s="136" t="s">
        <v>772</v>
      </c>
      <c r="B17" s="56">
        <v>0</v>
      </c>
      <c r="C17" s="56">
        <v>0</v>
      </c>
      <c r="D17" s="56">
        <v>0</v>
      </c>
      <c r="E17" s="88">
        <f>E$10</f>
        <v>2063386237</v>
      </c>
      <c r="F17" s="56">
        <v>0</v>
      </c>
      <c r="G17" s="88">
        <v>0</v>
      </c>
      <c r="H17" s="88">
        <v>89392995</v>
      </c>
      <c r="I17" s="88">
        <v>2152575</v>
      </c>
      <c r="J17" s="88">
        <v>586322</v>
      </c>
      <c r="K17" s="136" t="s">
        <v>772</v>
      </c>
      <c r="L17" s="88">
        <v>971563310</v>
      </c>
      <c r="M17" s="88">
        <v>0</v>
      </c>
      <c r="N17" s="88">
        <v>0</v>
      </c>
      <c r="O17" s="88">
        <v>747179</v>
      </c>
      <c r="P17" s="88">
        <v>480039209</v>
      </c>
      <c r="Q17" s="88">
        <v>455421376</v>
      </c>
      <c r="R17" s="88">
        <v>63483271</v>
      </c>
    </row>
    <row r="18" spans="1:18" x14ac:dyDescent="0.3">
      <c r="A18" s="137" t="s">
        <v>789</v>
      </c>
      <c r="B18" s="88">
        <f t="shared" ref="B18:J18" si="4">B19+B21+B24+B23+B25+B26</f>
        <v>0</v>
      </c>
      <c r="C18" s="88">
        <f t="shared" si="4"/>
        <v>2283728643</v>
      </c>
      <c r="D18" s="88">
        <f t="shared" si="4"/>
        <v>595762059</v>
      </c>
      <c r="E18" s="88">
        <f t="shared" si="4"/>
        <v>1367855073</v>
      </c>
      <c r="F18" s="56">
        <f t="shared" si="4"/>
        <v>0</v>
      </c>
      <c r="G18" s="88">
        <f t="shared" si="4"/>
        <v>595762059</v>
      </c>
      <c r="H18" s="88">
        <f t="shared" si="4"/>
        <v>0</v>
      </c>
      <c r="I18" s="88">
        <f t="shared" si="4"/>
        <v>0</v>
      </c>
      <c r="J18" s="88">
        <f t="shared" si="4"/>
        <v>0</v>
      </c>
      <c r="K18" s="137" t="s">
        <v>789</v>
      </c>
      <c r="L18" s="88">
        <f t="shared" ref="L18:R18" si="5">L19+L21+L24+L23+L25+L26</f>
        <v>0</v>
      </c>
      <c r="M18" s="88">
        <f t="shared" si="5"/>
        <v>0</v>
      </c>
      <c r="N18" s="88">
        <f t="shared" si="5"/>
        <v>0</v>
      </c>
      <c r="O18" s="88">
        <f t="shared" si="5"/>
        <v>0</v>
      </c>
      <c r="P18" s="88">
        <f t="shared" si="5"/>
        <v>0</v>
      </c>
      <c r="Q18" s="88">
        <f t="shared" si="5"/>
        <v>0</v>
      </c>
      <c r="R18" s="88">
        <f t="shared" si="5"/>
        <v>0</v>
      </c>
    </row>
    <row r="19" spans="1:18" x14ac:dyDescent="0.3">
      <c r="A19" s="144" t="s">
        <v>788</v>
      </c>
      <c r="B19" s="145">
        <v>0</v>
      </c>
      <c r="C19" s="143">
        <v>357995</v>
      </c>
      <c r="D19" s="143">
        <v>0</v>
      </c>
      <c r="E19" s="143">
        <v>357995</v>
      </c>
      <c r="F19" s="145">
        <v>0</v>
      </c>
      <c r="G19" s="145">
        <v>0</v>
      </c>
      <c r="H19" s="143">
        <v>0</v>
      </c>
      <c r="I19" s="143">
        <v>0</v>
      </c>
      <c r="J19" s="143">
        <v>0</v>
      </c>
      <c r="K19" s="144" t="s">
        <v>788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</row>
    <row r="20" spans="1:18" x14ac:dyDescent="0.3">
      <c r="A20" s="141" t="s">
        <v>787</v>
      </c>
      <c r="B20" s="131">
        <v>0</v>
      </c>
      <c r="C20" s="74">
        <v>357995</v>
      </c>
      <c r="D20" s="74">
        <v>0</v>
      </c>
      <c r="E20" s="74">
        <v>357995</v>
      </c>
      <c r="F20" s="131">
        <v>0</v>
      </c>
      <c r="G20" s="131">
        <v>0</v>
      </c>
      <c r="H20" s="74">
        <v>0</v>
      </c>
      <c r="I20" s="74">
        <v>0</v>
      </c>
      <c r="J20" s="74">
        <v>0</v>
      </c>
      <c r="K20" s="141" t="s">
        <v>787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</row>
    <row r="21" spans="1:18" ht="20.399999999999999" x14ac:dyDescent="0.3">
      <c r="A21" s="144" t="s">
        <v>786</v>
      </c>
      <c r="B21" s="145">
        <v>0</v>
      </c>
      <c r="C21" s="143">
        <v>1963089768</v>
      </c>
      <c r="D21" s="143">
        <v>595762059</v>
      </c>
      <c r="E21" s="143">
        <v>1367497078</v>
      </c>
      <c r="F21" s="145">
        <v>0</v>
      </c>
      <c r="G21" s="143">
        <v>595762059</v>
      </c>
      <c r="H21" s="145">
        <v>0</v>
      </c>
      <c r="I21" s="145">
        <v>0</v>
      </c>
      <c r="J21" s="145">
        <v>0</v>
      </c>
      <c r="K21" s="144" t="s">
        <v>786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</row>
    <row r="22" spans="1:18" x14ac:dyDescent="0.3">
      <c r="A22" s="141" t="s">
        <v>785</v>
      </c>
      <c r="B22" s="131">
        <v>0</v>
      </c>
      <c r="C22" s="74">
        <v>0</v>
      </c>
      <c r="D22" s="74">
        <v>0</v>
      </c>
      <c r="E22" s="74">
        <v>0</v>
      </c>
      <c r="F22" s="131">
        <v>0</v>
      </c>
      <c r="G22" s="74">
        <v>0</v>
      </c>
      <c r="H22" s="131">
        <v>0</v>
      </c>
      <c r="I22" s="131">
        <v>0</v>
      </c>
      <c r="J22" s="131">
        <v>0</v>
      </c>
      <c r="K22" s="141" t="s">
        <v>785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</row>
    <row r="23" spans="1:18" ht="20.399999999999999" x14ac:dyDescent="0.3">
      <c r="A23" s="144" t="s">
        <v>784</v>
      </c>
      <c r="B23" s="145">
        <v>0</v>
      </c>
      <c r="C23" s="143">
        <v>318280880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4" t="s">
        <v>784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</row>
    <row r="24" spans="1:18" x14ac:dyDescent="0.3">
      <c r="A24" s="134" t="s">
        <v>783</v>
      </c>
      <c r="B24" s="135">
        <v>0</v>
      </c>
      <c r="C24" s="54">
        <v>2000000</v>
      </c>
      <c r="D24" s="54">
        <v>0</v>
      </c>
      <c r="E24" s="54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4" t="s">
        <v>783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</row>
    <row r="25" spans="1:18" ht="20.399999999999999" x14ac:dyDescent="0.3">
      <c r="A25" s="139" t="s">
        <v>743</v>
      </c>
      <c r="B25" s="138">
        <v>0</v>
      </c>
      <c r="C25" s="140">
        <v>0</v>
      </c>
      <c r="D25" s="140">
        <v>0</v>
      </c>
      <c r="E25" s="138">
        <v>0</v>
      </c>
      <c r="F25" s="138">
        <v>0</v>
      </c>
      <c r="G25" s="140">
        <v>0</v>
      </c>
      <c r="H25" s="138">
        <v>0</v>
      </c>
      <c r="I25" s="138">
        <v>0</v>
      </c>
      <c r="J25" s="138">
        <v>0</v>
      </c>
      <c r="K25" s="139" t="s">
        <v>743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</row>
    <row r="26" spans="1:18" x14ac:dyDescent="0.3">
      <c r="A26" s="136" t="s">
        <v>782</v>
      </c>
      <c r="B26" s="88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136" t="s">
        <v>782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</row>
    <row r="27" spans="1:18" x14ac:dyDescent="0.3">
      <c r="A27" s="136" t="s">
        <v>772</v>
      </c>
      <c r="B27" s="56">
        <v>0</v>
      </c>
      <c r="C27" s="56">
        <v>0</v>
      </c>
      <c r="D27" s="56">
        <v>0</v>
      </c>
      <c r="E27" s="88">
        <f>E$18</f>
        <v>1367855073</v>
      </c>
      <c r="F27" s="56">
        <v>0</v>
      </c>
      <c r="G27" s="88">
        <v>1367497078</v>
      </c>
      <c r="H27" s="88">
        <v>0</v>
      </c>
      <c r="I27" s="88">
        <v>0</v>
      </c>
      <c r="J27" s="88">
        <v>0</v>
      </c>
      <c r="K27" s="136" t="s">
        <v>772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357995</v>
      </c>
    </row>
    <row r="28" spans="1:18" x14ac:dyDescent="0.3">
      <c r="A28" s="137" t="s">
        <v>781</v>
      </c>
      <c r="B28" s="88">
        <f t="shared" ref="B28:J28" si="6">B29+B32+B33+B34</f>
        <v>0</v>
      </c>
      <c r="C28" s="88">
        <f t="shared" si="6"/>
        <v>4477188702</v>
      </c>
      <c r="D28" s="88">
        <f t="shared" si="6"/>
        <v>3424557132</v>
      </c>
      <c r="E28" s="88">
        <f t="shared" si="6"/>
        <v>669357459</v>
      </c>
      <c r="F28" s="56">
        <f t="shared" si="6"/>
        <v>0</v>
      </c>
      <c r="G28" s="88">
        <f t="shared" si="6"/>
        <v>0</v>
      </c>
      <c r="H28" s="88">
        <f t="shared" si="6"/>
        <v>881434047</v>
      </c>
      <c r="I28" s="88">
        <f t="shared" si="6"/>
        <v>28089604</v>
      </c>
      <c r="J28" s="88">
        <f t="shared" si="6"/>
        <v>362274371</v>
      </c>
      <c r="K28" s="137" t="s">
        <v>781</v>
      </c>
      <c r="L28" s="88">
        <f t="shared" ref="L28:R28" si="7">L29+L32+L33+L34</f>
        <v>267856959</v>
      </c>
      <c r="M28" s="88">
        <f t="shared" si="7"/>
        <v>0</v>
      </c>
      <c r="N28" s="88">
        <f t="shared" si="7"/>
        <v>416495498</v>
      </c>
      <c r="O28" s="88">
        <f t="shared" si="7"/>
        <v>50970202</v>
      </c>
      <c r="P28" s="88">
        <f t="shared" si="7"/>
        <v>130064446</v>
      </c>
      <c r="Q28" s="88">
        <f t="shared" si="7"/>
        <v>968175628</v>
      </c>
      <c r="R28" s="88">
        <f t="shared" si="7"/>
        <v>319196377</v>
      </c>
    </row>
    <row r="29" spans="1:18" x14ac:dyDescent="0.3">
      <c r="A29" s="144" t="s">
        <v>775</v>
      </c>
      <c r="B29" s="145">
        <f t="shared" ref="B29:J29" si="8">B30+B31</f>
        <v>0</v>
      </c>
      <c r="C29" s="143">
        <f t="shared" si="8"/>
        <v>4158907822</v>
      </c>
      <c r="D29" s="143">
        <f t="shared" si="8"/>
        <v>3424557132</v>
      </c>
      <c r="E29" s="143">
        <f t="shared" si="8"/>
        <v>669357459</v>
      </c>
      <c r="F29" s="145">
        <f t="shared" si="8"/>
        <v>0</v>
      </c>
      <c r="G29" s="145">
        <f t="shared" si="8"/>
        <v>0</v>
      </c>
      <c r="H29" s="143">
        <f t="shared" si="8"/>
        <v>881434047</v>
      </c>
      <c r="I29" s="143">
        <f t="shared" si="8"/>
        <v>28089604</v>
      </c>
      <c r="J29" s="143">
        <f t="shared" si="8"/>
        <v>362274371</v>
      </c>
      <c r="K29" s="144" t="s">
        <v>775</v>
      </c>
      <c r="L29" s="143">
        <f t="shared" ref="L29:R29" si="9">L30+L31</f>
        <v>267856959</v>
      </c>
      <c r="M29" s="143">
        <f t="shared" si="9"/>
        <v>0</v>
      </c>
      <c r="N29" s="143">
        <f t="shared" si="9"/>
        <v>416495498</v>
      </c>
      <c r="O29" s="143">
        <f t="shared" si="9"/>
        <v>50970202</v>
      </c>
      <c r="P29" s="143">
        <f t="shared" si="9"/>
        <v>130064446</v>
      </c>
      <c r="Q29" s="143">
        <f t="shared" si="9"/>
        <v>968175628</v>
      </c>
      <c r="R29" s="143">
        <f t="shared" si="9"/>
        <v>319196377</v>
      </c>
    </row>
    <row r="30" spans="1:18" x14ac:dyDescent="0.3">
      <c r="A30" s="142" t="s">
        <v>780</v>
      </c>
      <c r="B30" s="132">
        <v>0</v>
      </c>
      <c r="C30" s="103">
        <v>0</v>
      </c>
      <c r="D30" s="103">
        <v>0</v>
      </c>
      <c r="E30" s="103">
        <v>0</v>
      </c>
      <c r="F30" s="132">
        <v>0</v>
      </c>
      <c r="G30" s="132">
        <v>0</v>
      </c>
      <c r="H30" s="103">
        <v>0</v>
      </c>
      <c r="I30" s="103">
        <v>0</v>
      </c>
      <c r="J30" s="103">
        <v>0</v>
      </c>
      <c r="K30" s="142" t="s">
        <v>780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x14ac:dyDescent="0.3">
      <c r="A31" s="141" t="s">
        <v>779</v>
      </c>
      <c r="B31" s="131">
        <v>0</v>
      </c>
      <c r="C31" s="74">
        <v>4158907822</v>
      </c>
      <c r="D31" s="74">
        <v>3424557132</v>
      </c>
      <c r="E31" s="74">
        <v>669357459</v>
      </c>
      <c r="F31" s="131">
        <v>0</v>
      </c>
      <c r="G31" s="131">
        <v>0</v>
      </c>
      <c r="H31" s="74">
        <v>881434047</v>
      </c>
      <c r="I31" s="74">
        <v>28089604</v>
      </c>
      <c r="J31" s="74">
        <v>362274371</v>
      </c>
      <c r="K31" s="141" t="s">
        <v>779</v>
      </c>
      <c r="L31" s="74">
        <v>267856959</v>
      </c>
      <c r="M31" s="74">
        <v>0</v>
      </c>
      <c r="N31" s="74">
        <v>416495498</v>
      </c>
      <c r="O31" s="74">
        <v>50970202</v>
      </c>
      <c r="P31" s="74">
        <v>130064446</v>
      </c>
      <c r="Q31" s="74">
        <v>968175628</v>
      </c>
      <c r="R31" s="74">
        <v>319196377</v>
      </c>
    </row>
    <row r="32" spans="1:18" x14ac:dyDescent="0.3">
      <c r="A32" s="134" t="s">
        <v>774</v>
      </c>
      <c r="B32" s="135">
        <v>0</v>
      </c>
      <c r="C32" s="54">
        <v>0</v>
      </c>
      <c r="D32" s="54">
        <v>0</v>
      </c>
      <c r="E32" s="54">
        <v>0</v>
      </c>
      <c r="F32" s="135">
        <v>0</v>
      </c>
      <c r="G32" s="54">
        <v>0</v>
      </c>
      <c r="H32" s="135">
        <v>0</v>
      </c>
      <c r="I32" s="135">
        <v>0</v>
      </c>
      <c r="J32" s="135">
        <v>0</v>
      </c>
      <c r="K32" s="134" t="s">
        <v>774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</row>
    <row r="33" spans="1:18" x14ac:dyDescent="0.3">
      <c r="A33" s="134" t="s">
        <v>778</v>
      </c>
      <c r="B33" s="135">
        <v>0</v>
      </c>
      <c r="C33" s="54">
        <v>318280880</v>
      </c>
      <c r="D33" s="54">
        <v>0</v>
      </c>
      <c r="E33" s="54">
        <v>0</v>
      </c>
      <c r="F33" s="135">
        <v>0</v>
      </c>
      <c r="G33" s="54">
        <v>0</v>
      </c>
      <c r="H33" s="135">
        <v>0</v>
      </c>
      <c r="I33" s="135">
        <v>0</v>
      </c>
      <c r="J33" s="135">
        <v>0</v>
      </c>
      <c r="K33" s="134" t="s">
        <v>778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</row>
    <row r="34" spans="1:18" ht="20.399999999999999" x14ac:dyDescent="0.3">
      <c r="A34" s="139" t="s">
        <v>777</v>
      </c>
      <c r="B34" s="140">
        <v>0</v>
      </c>
      <c r="C34" s="140">
        <v>0</v>
      </c>
      <c r="D34" s="140">
        <v>0</v>
      </c>
      <c r="E34" s="140">
        <v>0</v>
      </c>
      <c r="F34" s="138">
        <v>0</v>
      </c>
      <c r="G34" s="140">
        <v>0</v>
      </c>
      <c r="H34" s="138">
        <v>0</v>
      </c>
      <c r="I34" s="138">
        <v>0</v>
      </c>
      <c r="J34" s="138">
        <v>0</v>
      </c>
      <c r="K34" s="139" t="s">
        <v>777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</row>
    <row r="35" spans="1:18" x14ac:dyDescent="0.3">
      <c r="A35" s="136" t="s">
        <v>772</v>
      </c>
      <c r="B35" s="56">
        <v>0</v>
      </c>
      <c r="C35" s="56">
        <v>0</v>
      </c>
      <c r="D35" s="56">
        <v>0</v>
      </c>
      <c r="E35" s="88">
        <f>E$28</f>
        <v>669357459</v>
      </c>
      <c r="F35" s="56">
        <v>0</v>
      </c>
      <c r="G35" s="88">
        <v>0</v>
      </c>
      <c r="H35" s="88">
        <v>202862171</v>
      </c>
      <c r="I35" s="88">
        <v>1165176</v>
      </c>
      <c r="J35" s="88">
        <v>42903367</v>
      </c>
      <c r="K35" s="136" t="s">
        <v>772</v>
      </c>
      <c r="L35" s="88">
        <v>19225652</v>
      </c>
      <c r="M35" s="88">
        <v>0</v>
      </c>
      <c r="N35" s="88">
        <v>89724887</v>
      </c>
      <c r="O35" s="88">
        <v>13005442</v>
      </c>
      <c r="P35" s="88">
        <v>60003869</v>
      </c>
      <c r="Q35" s="88">
        <v>158606882</v>
      </c>
      <c r="R35" s="88">
        <v>81860013</v>
      </c>
    </row>
    <row r="36" spans="1:18" x14ac:dyDescent="0.3">
      <c r="A36" s="137" t="s">
        <v>776</v>
      </c>
      <c r="B36" s="88">
        <f t="shared" ref="B36:J36" si="10">B37+B38+B39</f>
        <v>0</v>
      </c>
      <c r="C36" s="88">
        <f t="shared" si="10"/>
        <v>4247218337</v>
      </c>
      <c r="D36" s="88">
        <f t="shared" si="10"/>
        <v>3627455875</v>
      </c>
      <c r="E36" s="88">
        <f t="shared" si="10"/>
        <v>105857117</v>
      </c>
      <c r="F36" s="56">
        <f t="shared" si="10"/>
        <v>0</v>
      </c>
      <c r="G36" s="88">
        <f t="shared" si="10"/>
        <v>96338354</v>
      </c>
      <c r="H36" s="88">
        <f t="shared" si="10"/>
        <v>2720180456</v>
      </c>
      <c r="I36" s="88">
        <f t="shared" si="10"/>
        <v>24570167</v>
      </c>
      <c r="J36" s="88">
        <f t="shared" si="10"/>
        <v>52505967</v>
      </c>
      <c r="K36" s="137" t="s">
        <v>776</v>
      </c>
      <c r="L36" s="88">
        <f t="shared" ref="L36:R36" si="11">L37+L38+L39</f>
        <v>32362649</v>
      </c>
      <c r="M36" s="88">
        <f t="shared" si="11"/>
        <v>0</v>
      </c>
      <c r="N36" s="88">
        <f t="shared" si="11"/>
        <v>248978316</v>
      </c>
      <c r="O36" s="88">
        <f t="shared" si="11"/>
        <v>9546540</v>
      </c>
      <c r="P36" s="88">
        <f t="shared" si="11"/>
        <v>21035028</v>
      </c>
      <c r="Q36" s="88">
        <f t="shared" si="11"/>
        <v>368687769</v>
      </c>
      <c r="R36" s="88">
        <f t="shared" si="11"/>
        <v>53250629</v>
      </c>
    </row>
    <row r="37" spans="1:18" x14ac:dyDescent="0.3">
      <c r="A37" s="136" t="s">
        <v>775</v>
      </c>
      <c r="B37" s="56">
        <v>0</v>
      </c>
      <c r="C37" s="88">
        <v>4128988317</v>
      </c>
      <c r="D37" s="88">
        <v>3531117521</v>
      </c>
      <c r="E37" s="88">
        <v>105857117</v>
      </c>
      <c r="F37" s="56">
        <v>0</v>
      </c>
      <c r="G37" s="88">
        <v>0</v>
      </c>
      <c r="H37" s="88">
        <v>2720180456</v>
      </c>
      <c r="I37" s="88">
        <v>24570167</v>
      </c>
      <c r="J37" s="88">
        <v>52505967</v>
      </c>
      <c r="K37" s="136" t="s">
        <v>775</v>
      </c>
      <c r="L37" s="88">
        <v>32362649</v>
      </c>
      <c r="M37" s="88">
        <v>0</v>
      </c>
      <c r="N37" s="88">
        <v>248978316</v>
      </c>
      <c r="O37" s="88">
        <v>9546540</v>
      </c>
      <c r="P37" s="88">
        <v>21035028</v>
      </c>
      <c r="Q37" s="88">
        <v>368687769</v>
      </c>
      <c r="R37" s="88">
        <v>53250629</v>
      </c>
    </row>
    <row r="38" spans="1:18" x14ac:dyDescent="0.3">
      <c r="A38" s="134" t="s">
        <v>774</v>
      </c>
      <c r="B38" s="135">
        <v>0</v>
      </c>
      <c r="C38" s="54">
        <v>118230020</v>
      </c>
      <c r="D38" s="54">
        <v>96338354</v>
      </c>
      <c r="E38" s="54">
        <v>0</v>
      </c>
      <c r="F38" s="135">
        <v>0</v>
      </c>
      <c r="G38" s="54">
        <v>96338354</v>
      </c>
      <c r="H38" s="135">
        <v>0</v>
      </c>
      <c r="I38" s="135">
        <v>0</v>
      </c>
      <c r="J38" s="135">
        <v>0</v>
      </c>
      <c r="K38" s="134" t="s">
        <v>774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</row>
    <row r="39" spans="1:18" ht="20.399999999999999" x14ac:dyDescent="0.3">
      <c r="A39" s="134" t="s">
        <v>773</v>
      </c>
      <c r="B39" s="54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4" t="s">
        <v>773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</row>
    <row r="40" spans="1:18" x14ac:dyDescent="0.3">
      <c r="A40" s="134" t="s">
        <v>772</v>
      </c>
      <c r="B40" s="135">
        <v>0</v>
      </c>
      <c r="C40" s="135">
        <v>0</v>
      </c>
      <c r="D40" s="135">
        <v>0</v>
      </c>
      <c r="E40" s="54">
        <f>E$36</f>
        <v>105857117</v>
      </c>
      <c r="F40" s="135">
        <v>0</v>
      </c>
      <c r="G40" s="54">
        <v>53076166</v>
      </c>
      <c r="H40" s="54">
        <v>19529833</v>
      </c>
      <c r="I40" s="54">
        <v>17967186</v>
      </c>
      <c r="J40" s="54">
        <v>0</v>
      </c>
      <c r="K40" s="134" t="s">
        <v>772</v>
      </c>
      <c r="L40" s="54">
        <v>0</v>
      </c>
      <c r="M40" s="54">
        <v>0</v>
      </c>
      <c r="N40" s="54">
        <v>15283932</v>
      </c>
      <c r="O40" s="54">
        <v>0</v>
      </c>
      <c r="P40" s="54">
        <v>0</v>
      </c>
      <c r="Q40" s="54">
        <v>0</v>
      </c>
      <c r="R40" s="54">
        <v>0</v>
      </c>
    </row>
    <row r="42" spans="1:18" ht="9" customHeight="1" x14ac:dyDescent="0.3">
      <c r="A42" s="289" t="s">
        <v>771</v>
      </c>
      <c r="B42" s="308"/>
      <c r="C42" s="308"/>
      <c r="D42" s="308"/>
      <c r="E42" s="308"/>
      <c r="F42" s="308"/>
      <c r="G42" s="308"/>
      <c r="H42" s="308"/>
      <c r="I42" s="308"/>
      <c r="J42" s="308"/>
      <c r="K42" s="289" t="s">
        <v>771</v>
      </c>
      <c r="L42" s="308"/>
      <c r="M42" s="308"/>
      <c r="N42" s="308"/>
      <c r="O42" s="308"/>
      <c r="P42" s="308"/>
      <c r="Q42" s="308"/>
      <c r="R42" s="308"/>
    </row>
    <row r="43" spans="1:18" ht="9" customHeight="1" x14ac:dyDescent="0.3">
      <c r="A43" s="289" t="s">
        <v>770</v>
      </c>
      <c r="B43" s="308"/>
      <c r="C43" s="308"/>
      <c r="D43" s="308"/>
      <c r="E43" s="308"/>
      <c r="F43" s="308"/>
      <c r="G43" s="308"/>
      <c r="H43" s="308"/>
      <c r="I43" s="308"/>
      <c r="J43" s="308"/>
      <c r="K43" s="289" t="s">
        <v>770</v>
      </c>
      <c r="L43" s="308"/>
      <c r="M43" s="308"/>
      <c r="N43" s="308"/>
      <c r="O43" s="308"/>
      <c r="P43" s="308"/>
      <c r="Q43" s="308"/>
      <c r="R43" s="308"/>
    </row>
    <row r="44" spans="1:18" ht="9" customHeight="1" x14ac:dyDescent="0.3">
      <c r="A44" s="289" t="s">
        <v>769</v>
      </c>
      <c r="B44" s="308"/>
      <c r="C44" s="308"/>
      <c r="D44" s="308"/>
      <c r="E44" s="308"/>
      <c r="F44" s="308"/>
      <c r="G44" s="308"/>
      <c r="H44" s="308"/>
      <c r="I44" s="308"/>
      <c r="J44" s="308"/>
      <c r="K44" s="289" t="s">
        <v>769</v>
      </c>
      <c r="L44" s="308"/>
      <c r="M44" s="308"/>
      <c r="N44" s="308"/>
      <c r="O44" s="308"/>
      <c r="P44" s="308"/>
      <c r="Q44" s="308"/>
      <c r="R44" s="308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80" orientation="landscape" r:id="rId1"/>
  <colBreaks count="1" manualBreakCount="1">
    <brk id="10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opLeftCell="A37" workbookViewId="0">
      <selection activeCell="B80" sqref="B80:F84"/>
    </sheetView>
  </sheetViews>
  <sheetFormatPr baseColWidth="10" defaultColWidth="11.44140625" defaultRowHeight="10.199999999999999" x14ac:dyDescent="0.3"/>
  <cols>
    <col min="1" max="1" width="30.6640625" style="49" customWidth="1"/>
    <col min="2" max="2" width="7.6640625" style="48" customWidth="1"/>
    <col min="3" max="3" width="7.6640625" style="47" customWidth="1"/>
    <col min="4" max="4" width="45.6640625" style="47" customWidth="1"/>
    <col min="5" max="7" width="15.6640625" style="47" customWidth="1"/>
    <col min="8" max="16384" width="11.44140625" style="47"/>
  </cols>
  <sheetData>
    <row r="1" spans="1:7" ht="13.2" x14ac:dyDescent="0.3">
      <c r="A1" s="438" t="s">
        <v>57</v>
      </c>
      <c r="B1" s="301"/>
      <c r="C1" s="301"/>
      <c r="D1" s="301"/>
      <c r="E1" s="301"/>
      <c r="F1" s="301"/>
      <c r="G1" s="303"/>
    </row>
    <row r="2" spans="1:7" ht="13.2" x14ac:dyDescent="0.3">
      <c r="A2" s="438" t="s">
        <v>145</v>
      </c>
      <c r="B2" s="301"/>
      <c r="C2" s="301"/>
      <c r="D2" s="301"/>
      <c r="E2" s="301"/>
      <c r="F2" s="301"/>
      <c r="G2" s="303"/>
    </row>
    <row r="4" spans="1:7" ht="13.2" x14ac:dyDescent="0.3">
      <c r="A4" s="292" t="s">
        <v>144</v>
      </c>
      <c r="B4" s="309"/>
      <c r="C4" s="309"/>
      <c r="D4" s="309"/>
      <c r="E4" s="309"/>
      <c r="F4" s="309"/>
      <c r="G4" s="309"/>
    </row>
    <row r="5" spans="1:7" ht="24.9" customHeight="1" x14ac:dyDescent="0.3">
      <c r="A5" s="57" t="s">
        <v>143</v>
      </c>
      <c r="B5" s="52" t="s">
        <v>142</v>
      </c>
      <c r="C5" s="52" t="s">
        <v>141</v>
      </c>
      <c r="D5" s="52" t="s">
        <v>140</v>
      </c>
      <c r="E5" s="52" t="s">
        <v>139</v>
      </c>
      <c r="F5" s="52" t="s">
        <v>138</v>
      </c>
      <c r="G5" s="52" t="s">
        <v>137</v>
      </c>
    </row>
    <row r="6" spans="1:7" x14ac:dyDescent="0.3">
      <c r="A6" s="439" t="s">
        <v>136</v>
      </c>
      <c r="B6" s="441">
        <v>935</v>
      </c>
      <c r="C6" s="50">
        <v>73461</v>
      </c>
      <c r="D6" s="50" t="s">
        <v>135</v>
      </c>
      <c r="E6" s="54">
        <v>0</v>
      </c>
      <c r="F6" s="54">
        <v>0</v>
      </c>
      <c r="G6" s="54"/>
    </row>
    <row r="7" spans="1:7" x14ac:dyDescent="0.3">
      <c r="A7" s="440"/>
      <c r="B7" s="442"/>
      <c r="C7" s="50">
        <v>7393</v>
      </c>
      <c r="D7" s="50" t="s">
        <v>98</v>
      </c>
      <c r="E7" s="54">
        <v>0</v>
      </c>
      <c r="F7" s="54">
        <v>0</v>
      </c>
      <c r="G7" s="54"/>
    </row>
    <row r="8" spans="1:7" ht="13.2" x14ac:dyDescent="0.3">
      <c r="A8" s="290" t="s">
        <v>134</v>
      </c>
      <c r="B8" s="291"/>
      <c r="C8" s="291"/>
      <c r="D8" s="291"/>
      <c r="E8" s="56">
        <f>SUM(E6:E7)</f>
        <v>0</v>
      </c>
      <c r="F8" s="56">
        <f>SUM(F6:F7)</f>
        <v>0</v>
      </c>
      <c r="G8" s="56">
        <f>SUM(G6:G7)</f>
        <v>0</v>
      </c>
    </row>
    <row r="9" spans="1:7" x14ac:dyDescent="0.3">
      <c r="A9" s="439" t="s">
        <v>133</v>
      </c>
      <c r="B9" s="441">
        <v>936</v>
      </c>
      <c r="C9" s="50">
        <v>73831</v>
      </c>
      <c r="D9" s="50" t="s">
        <v>133</v>
      </c>
      <c r="E9" s="54">
        <v>0</v>
      </c>
      <c r="F9" s="54">
        <v>0</v>
      </c>
      <c r="G9" s="54"/>
    </row>
    <row r="10" spans="1:7" x14ac:dyDescent="0.3">
      <c r="A10" s="440"/>
      <c r="B10" s="442"/>
      <c r="C10" s="50">
        <v>7393</v>
      </c>
      <c r="D10" s="50" t="s">
        <v>98</v>
      </c>
      <c r="E10" s="54">
        <v>0</v>
      </c>
      <c r="F10" s="54">
        <v>0</v>
      </c>
      <c r="G10" s="54"/>
    </row>
    <row r="11" spans="1:7" ht="13.2" x14ac:dyDescent="0.3">
      <c r="A11" s="290" t="s">
        <v>132</v>
      </c>
      <c r="B11" s="291"/>
      <c r="C11" s="291"/>
      <c r="D11" s="291"/>
      <c r="E11" s="56">
        <f>SUM(E9:E10)</f>
        <v>0</v>
      </c>
      <c r="F11" s="56">
        <f>SUM(F9:F10)</f>
        <v>0</v>
      </c>
      <c r="G11" s="56">
        <f>SUM(G9:G10)</f>
        <v>0</v>
      </c>
    </row>
    <row r="12" spans="1:7" x14ac:dyDescent="0.3">
      <c r="A12" s="439" t="s">
        <v>131</v>
      </c>
      <c r="B12" s="441">
        <v>934</v>
      </c>
      <c r="C12" s="50">
        <v>73234</v>
      </c>
      <c r="D12" s="50" t="s">
        <v>130</v>
      </c>
      <c r="E12" s="54">
        <v>0</v>
      </c>
      <c r="F12" s="54">
        <v>0</v>
      </c>
      <c r="G12" s="54"/>
    </row>
    <row r="13" spans="1:7" x14ac:dyDescent="0.3">
      <c r="A13" s="440"/>
      <c r="B13" s="442"/>
      <c r="C13" s="50">
        <v>7393</v>
      </c>
      <c r="D13" s="50" t="s">
        <v>98</v>
      </c>
      <c r="E13" s="54">
        <v>0</v>
      </c>
      <c r="F13" s="54">
        <v>0</v>
      </c>
      <c r="G13" s="54"/>
    </row>
    <row r="14" spans="1:7" ht="13.2" x14ac:dyDescent="0.3">
      <c r="A14" s="290" t="s">
        <v>129</v>
      </c>
      <c r="B14" s="291"/>
      <c r="C14" s="291"/>
      <c r="D14" s="291"/>
      <c r="E14" s="56">
        <f>SUM(E12:E13)</f>
        <v>0</v>
      </c>
      <c r="F14" s="56">
        <f>SUM(F12:F13)</f>
        <v>0</v>
      </c>
      <c r="G14" s="56">
        <f>SUM(G12:G13)</f>
        <v>0</v>
      </c>
    </row>
    <row r="15" spans="1:7" x14ac:dyDescent="0.3">
      <c r="A15" s="439" t="s">
        <v>128</v>
      </c>
      <c r="B15" s="441">
        <v>935</v>
      </c>
      <c r="C15" s="50">
        <v>73123</v>
      </c>
      <c r="D15" s="50" t="s">
        <v>127</v>
      </c>
      <c r="E15" s="54">
        <v>0</v>
      </c>
      <c r="F15" s="54">
        <v>0</v>
      </c>
      <c r="G15" s="54"/>
    </row>
    <row r="16" spans="1:7" x14ac:dyDescent="0.3">
      <c r="A16" s="440"/>
      <c r="B16" s="442"/>
      <c r="C16" s="50">
        <v>7393</v>
      </c>
      <c r="D16" s="50" t="s">
        <v>98</v>
      </c>
      <c r="E16" s="54">
        <v>0</v>
      </c>
      <c r="F16" s="54">
        <v>0</v>
      </c>
      <c r="G16" s="54"/>
    </row>
    <row r="17" spans="1:7" ht="13.2" x14ac:dyDescent="0.3">
      <c r="A17" s="290" t="s">
        <v>126</v>
      </c>
      <c r="B17" s="291"/>
      <c r="C17" s="291"/>
      <c r="D17" s="291"/>
      <c r="E17" s="56">
        <f>SUM(E15:E16)</f>
        <v>0</v>
      </c>
      <c r="F17" s="56">
        <f>SUM(F15:F16)</f>
        <v>0</v>
      </c>
      <c r="G17" s="56">
        <f>SUM(G15:G16)</f>
        <v>0</v>
      </c>
    </row>
    <row r="18" spans="1:7" x14ac:dyDescent="0.3">
      <c r="A18" s="439" t="s">
        <v>125</v>
      </c>
      <c r="B18" s="441">
        <v>939</v>
      </c>
      <c r="C18" s="50">
        <v>7355</v>
      </c>
      <c r="D18" s="50" t="s">
        <v>124</v>
      </c>
      <c r="E18" s="54">
        <v>0</v>
      </c>
      <c r="F18" s="54">
        <v>0</v>
      </c>
      <c r="G18" s="54"/>
    </row>
    <row r="19" spans="1:7" x14ac:dyDescent="0.3">
      <c r="A19" s="440"/>
      <c r="B19" s="442"/>
      <c r="C19" s="50">
        <v>7393</v>
      </c>
      <c r="D19" s="50" t="s">
        <v>98</v>
      </c>
      <c r="E19" s="54">
        <v>0</v>
      </c>
      <c r="F19" s="54">
        <v>0</v>
      </c>
      <c r="G19" s="54"/>
    </row>
    <row r="20" spans="1:7" ht="13.2" x14ac:dyDescent="0.3">
      <c r="A20" s="290" t="s">
        <v>123</v>
      </c>
      <c r="B20" s="291"/>
      <c r="C20" s="291"/>
      <c r="D20" s="291"/>
      <c r="E20" s="56">
        <f>SUM(E18:E19)</f>
        <v>0</v>
      </c>
      <c r="F20" s="56">
        <f>SUM(F18:F19)</f>
        <v>0</v>
      </c>
      <c r="G20" s="56">
        <f>SUM(G18:G19)</f>
        <v>0</v>
      </c>
    </row>
    <row r="21" spans="1:7" x14ac:dyDescent="0.3">
      <c r="A21" s="439" t="s">
        <v>122</v>
      </c>
      <c r="B21" s="441">
        <v>938</v>
      </c>
      <c r="C21" s="50">
        <v>73223</v>
      </c>
      <c r="D21" s="50" t="s">
        <v>121</v>
      </c>
      <c r="E21" s="54">
        <v>0</v>
      </c>
      <c r="F21" s="54">
        <v>0</v>
      </c>
      <c r="G21" s="54"/>
    </row>
    <row r="22" spans="1:7" x14ac:dyDescent="0.3">
      <c r="A22" s="440"/>
      <c r="B22" s="442"/>
      <c r="C22" s="50">
        <v>7393</v>
      </c>
      <c r="D22" s="50" t="s">
        <v>98</v>
      </c>
      <c r="E22" s="54">
        <v>0</v>
      </c>
      <c r="F22" s="54">
        <v>0</v>
      </c>
      <c r="G22" s="54"/>
    </row>
    <row r="23" spans="1:7" ht="13.2" x14ac:dyDescent="0.3">
      <c r="A23" s="290" t="s">
        <v>120</v>
      </c>
      <c r="B23" s="291"/>
      <c r="C23" s="291"/>
      <c r="D23" s="291"/>
      <c r="E23" s="56">
        <f>SUM(E21:E22)</f>
        <v>0</v>
      </c>
      <c r="F23" s="56">
        <f>SUM(F21:F22)</f>
        <v>0</v>
      </c>
      <c r="G23" s="56">
        <f>SUM(G21:G22)</f>
        <v>0</v>
      </c>
    </row>
    <row r="24" spans="1:7" x14ac:dyDescent="0.3">
      <c r="A24" s="439" t="s">
        <v>119</v>
      </c>
      <c r="B24" s="441">
        <v>939</v>
      </c>
      <c r="C24" s="50">
        <v>7031</v>
      </c>
      <c r="D24" s="50" t="s">
        <v>118</v>
      </c>
      <c r="E24" s="54">
        <v>0</v>
      </c>
      <c r="F24" s="54">
        <v>0</v>
      </c>
      <c r="G24" s="54"/>
    </row>
    <row r="25" spans="1:7" x14ac:dyDescent="0.3">
      <c r="A25" s="440"/>
      <c r="B25" s="442"/>
      <c r="C25" s="50">
        <v>7393</v>
      </c>
      <c r="D25" s="50" t="s">
        <v>98</v>
      </c>
      <c r="E25" s="54">
        <v>0</v>
      </c>
      <c r="F25" s="54">
        <v>0</v>
      </c>
      <c r="G25" s="54"/>
    </row>
    <row r="26" spans="1:7" ht="13.2" x14ac:dyDescent="0.3">
      <c r="A26" s="290" t="s">
        <v>117</v>
      </c>
      <c r="B26" s="291"/>
      <c r="C26" s="291"/>
      <c r="D26" s="291"/>
      <c r="E26" s="56">
        <f>SUM(E24:E25)</f>
        <v>0</v>
      </c>
      <c r="F26" s="56">
        <f>SUM(F24:F25)</f>
        <v>0</v>
      </c>
      <c r="G26" s="56">
        <f>SUM(G24:G25)</f>
        <v>0</v>
      </c>
    </row>
    <row r="27" spans="1:7" x14ac:dyDescent="0.3">
      <c r="A27" s="439" t="s">
        <v>116</v>
      </c>
      <c r="B27" s="441">
        <v>938</v>
      </c>
      <c r="C27" s="50">
        <v>7037</v>
      </c>
      <c r="D27" s="50" t="s">
        <v>115</v>
      </c>
      <c r="E27" s="54">
        <v>0</v>
      </c>
      <c r="F27" s="54">
        <v>0</v>
      </c>
      <c r="G27" s="54"/>
    </row>
    <row r="28" spans="1:7" x14ac:dyDescent="0.3">
      <c r="A28" s="440"/>
      <c r="B28" s="442"/>
      <c r="C28" s="50">
        <v>7391</v>
      </c>
      <c r="D28" s="50" t="s">
        <v>86</v>
      </c>
      <c r="E28" s="54">
        <v>0</v>
      </c>
      <c r="F28" s="54">
        <v>0</v>
      </c>
      <c r="G28" s="54"/>
    </row>
    <row r="29" spans="1:7" x14ac:dyDescent="0.3">
      <c r="A29" s="440"/>
      <c r="B29" s="442"/>
      <c r="C29" s="50">
        <v>7392</v>
      </c>
      <c r="D29" s="50" t="s">
        <v>85</v>
      </c>
      <c r="E29" s="54">
        <v>0</v>
      </c>
      <c r="F29" s="54">
        <v>0</v>
      </c>
      <c r="G29" s="54"/>
    </row>
    <row r="30" spans="1:7" ht="13.2" x14ac:dyDescent="0.3">
      <c r="A30" s="290" t="s">
        <v>114</v>
      </c>
      <c r="B30" s="291"/>
      <c r="C30" s="291"/>
      <c r="D30" s="291"/>
      <c r="E30" s="56">
        <f>SUM(E27:E29)</f>
        <v>0</v>
      </c>
      <c r="F30" s="56">
        <f>SUM(F27:F29)</f>
        <v>0</v>
      </c>
      <c r="G30" s="56">
        <f>SUM(G27:G29)</f>
        <v>0</v>
      </c>
    </row>
    <row r="31" spans="1:7" x14ac:dyDescent="0.3">
      <c r="A31" s="439" t="s">
        <v>113</v>
      </c>
      <c r="B31" s="441">
        <v>941</v>
      </c>
      <c r="C31" s="50">
        <v>73612</v>
      </c>
      <c r="D31" s="50" t="s">
        <v>112</v>
      </c>
      <c r="E31" s="54">
        <v>0</v>
      </c>
      <c r="F31" s="54">
        <v>0</v>
      </c>
      <c r="G31" s="54"/>
    </row>
    <row r="32" spans="1:7" x14ac:dyDescent="0.3">
      <c r="A32" s="440"/>
      <c r="B32" s="442"/>
      <c r="C32" s="50">
        <v>7392</v>
      </c>
      <c r="D32" s="50" t="s">
        <v>85</v>
      </c>
      <c r="E32" s="54">
        <v>0</v>
      </c>
      <c r="F32" s="54">
        <v>0</v>
      </c>
      <c r="G32" s="54"/>
    </row>
    <row r="33" spans="1:7" ht="13.2" x14ac:dyDescent="0.3">
      <c r="A33" s="290" t="s">
        <v>111</v>
      </c>
      <c r="B33" s="291"/>
      <c r="C33" s="291"/>
      <c r="D33" s="291"/>
      <c r="E33" s="56">
        <f>SUM(E31:E32)</f>
        <v>0</v>
      </c>
      <c r="F33" s="56">
        <f>SUM(F31:F32)</f>
        <v>0</v>
      </c>
      <c r="G33" s="56">
        <f>SUM(G31:G32)</f>
        <v>0</v>
      </c>
    </row>
    <row r="34" spans="1:7" x14ac:dyDescent="0.3">
      <c r="A34" s="439" t="s">
        <v>110</v>
      </c>
      <c r="B34" s="441">
        <v>941</v>
      </c>
      <c r="C34" s="50">
        <v>73512</v>
      </c>
      <c r="D34" s="50" t="s">
        <v>109</v>
      </c>
      <c r="E34" s="54">
        <v>0</v>
      </c>
      <c r="F34" s="54">
        <v>0</v>
      </c>
      <c r="G34" s="54"/>
    </row>
    <row r="35" spans="1:7" x14ac:dyDescent="0.3">
      <c r="A35" s="440"/>
      <c r="B35" s="442"/>
      <c r="C35" s="50">
        <v>7392</v>
      </c>
      <c r="D35" s="50" t="s">
        <v>85</v>
      </c>
      <c r="E35" s="54">
        <v>0</v>
      </c>
      <c r="F35" s="54">
        <v>0</v>
      </c>
      <c r="G35" s="54"/>
    </row>
    <row r="36" spans="1:7" ht="13.2" x14ac:dyDescent="0.3">
      <c r="A36" s="290" t="s">
        <v>108</v>
      </c>
      <c r="B36" s="291"/>
      <c r="C36" s="291"/>
      <c r="D36" s="291"/>
      <c r="E36" s="56">
        <f>SUM(E34:E35)</f>
        <v>0</v>
      </c>
      <c r="F36" s="56">
        <f>SUM(F34:F35)</f>
        <v>0</v>
      </c>
      <c r="G36" s="56">
        <f>SUM(G34:G35)</f>
        <v>0</v>
      </c>
    </row>
    <row r="37" spans="1:7" x14ac:dyDescent="0.3">
      <c r="A37" s="439" t="s">
        <v>107</v>
      </c>
      <c r="B37" s="55">
        <v>940</v>
      </c>
      <c r="C37" s="50">
        <v>7345</v>
      </c>
      <c r="D37" s="50" t="s">
        <v>107</v>
      </c>
      <c r="E37" s="54">
        <v>0</v>
      </c>
      <c r="F37" s="54">
        <v>0</v>
      </c>
      <c r="G37" s="54"/>
    </row>
    <row r="38" spans="1:7" x14ac:dyDescent="0.3">
      <c r="A38" s="440"/>
      <c r="B38" s="441">
        <v>941</v>
      </c>
      <c r="C38" s="50">
        <v>7345</v>
      </c>
      <c r="D38" s="50" t="s">
        <v>107</v>
      </c>
      <c r="E38" s="54">
        <v>0</v>
      </c>
      <c r="F38" s="54">
        <v>0</v>
      </c>
      <c r="G38" s="54"/>
    </row>
    <row r="39" spans="1:7" x14ac:dyDescent="0.3">
      <c r="A39" s="440"/>
      <c r="B39" s="442"/>
      <c r="C39" s="50">
        <v>7391</v>
      </c>
      <c r="D39" s="50" t="s">
        <v>86</v>
      </c>
      <c r="E39" s="54">
        <v>0</v>
      </c>
      <c r="F39" s="54">
        <v>0</v>
      </c>
      <c r="G39" s="54"/>
    </row>
    <row r="40" spans="1:7" ht="13.2" x14ac:dyDescent="0.3">
      <c r="A40" s="290" t="s">
        <v>106</v>
      </c>
      <c r="B40" s="291"/>
      <c r="C40" s="291"/>
      <c r="D40" s="291"/>
      <c r="E40" s="56">
        <f>SUM(E37:E39)</f>
        <v>0</v>
      </c>
      <c r="F40" s="56">
        <f>SUM(F37:F39)</f>
        <v>0</v>
      </c>
      <c r="G40" s="56">
        <f>SUM(G37:G39)</f>
        <v>0</v>
      </c>
    </row>
    <row r="41" spans="1:7" x14ac:dyDescent="0.3">
      <c r="A41" s="439" t="s">
        <v>10</v>
      </c>
      <c r="B41" s="441">
        <v>940</v>
      </c>
      <c r="C41" s="50">
        <v>73163</v>
      </c>
      <c r="D41" s="50" t="s">
        <v>10</v>
      </c>
      <c r="E41" s="54">
        <v>0</v>
      </c>
      <c r="F41" s="54">
        <v>0</v>
      </c>
      <c r="G41" s="54"/>
    </row>
    <row r="42" spans="1:7" x14ac:dyDescent="0.3">
      <c r="A42" s="440"/>
      <c r="B42" s="442"/>
      <c r="C42" s="50">
        <v>7391</v>
      </c>
      <c r="D42" s="50" t="s">
        <v>86</v>
      </c>
      <c r="E42" s="54">
        <v>0</v>
      </c>
      <c r="F42" s="54">
        <v>0</v>
      </c>
      <c r="G42" s="54"/>
    </row>
    <row r="43" spans="1:7" ht="13.2" x14ac:dyDescent="0.3">
      <c r="A43" s="290" t="s">
        <v>105</v>
      </c>
      <c r="B43" s="291"/>
      <c r="C43" s="291"/>
      <c r="D43" s="291"/>
      <c r="E43" s="56">
        <f>SUM(E41:E42)</f>
        <v>0</v>
      </c>
      <c r="F43" s="56">
        <f>SUM(F41:F42)</f>
        <v>0</v>
      </c>
      <c r="G43" s="56">
        <f>SUM(G41:G42)</f>
        <v>0</v>
      </c>
    </row>
    <row r="44" spans="1:7" x14ac:dyDescent="0.3">
      <c r="A44" s="439" t="s">
        <v>104</v>
      </c>
      <c r="B44" s="441">
        <v>940</v>
      </c>
      <c r="C44" s="50">
        <v>73133</v>
      </c>
      <c r="D44" s="50" t="s">
        <v>103</v>
      </c>
      <c r="E44" s="54">
        <v>0</v>
      </c>
      <c r="F44" s="54">
        <v>0</v>
      </c>
      <c r="G44" s="54"/>
    </row>
    <row r="45" spans="1:7" x14ac:dyDescent="0.3">
      <c r="A45" s="440"/>
      <c r="B45" s="442"/>
      <c r="C45" s="50">
        <v>7392</v>
      </c>
      <c r="D45" s="50" t="s">
        <v>85</v>
      </c>
      <c r="E45" s="54">
        <v>0</v>
      </c>
      <c r="F45" s="54">
        <v>0</v>
      </c>
      <c r="G45" s="54"/>
    </row>
    <row r="46" spans="1:7" ht="13.2" x14ac:dyDescent="0.3">
      <c r="A46" s="290" t="s">
        <v>102</v>
      </c>
      <c r="B46" s="291"/>
      <c r="C46" s="291"/>
      <c r="D46" s="291"/>
      <c r="E46" s="56">
        <f>SUM(E44:E45)</f>
        <v>0</v>
      </c>
      <c r="F46" s="56">
        <f>SUM(F44:F45)</f>
        <v>0</v>
      </c>
      <c r="G46" s="56">
        <f>SUM(G44:G45)</f>
        <v>0</v>
      </c>
    </row>
    <row r="47" spans="1:7" x14ac:dyDescent="0.3">
      <c r="A47" s="439" t="s">
        <v>8</v>
      </c>
      <c r="B47" s="441">
        <v>940</v>
      </c>
      <c r="C47" s="50">
        <v>73172</v>
      </c>
      <c r="D47" s="50" t="s">
        <v>97</v>
      </c>
      <c r="E47" s="54">
        <v>0</v>
      </c>
      <c r="F47" s="54">
        <v>0</v>
      </c>
      <c r="G47" s="54"/>
    </row>
    <row r="48" spans="1:7" x14ac:dyDescent="0.3">
      <c r="A48" s="440"/>
      <c r="B48" s="442"/>
      <c r="C48" s="50">
        <v>73173</v>
      </c>
      <c r="D48" s="50" t="s">
        <v>101</v>
      </c>
      <c r="E48" s="54">
        <v>0</v>
      </c>
      <c r="F48" s="54">
        <v>0</v>
      </c>
      <c r="G48" s="54"/>
    </row>
    <row r="49" spans="1:7" x14ac:dyDescent="0.3">
      <c r="A49" s="440"/>
      <c r="B49" s="442"/>
      <c r="C49" s="50">
        <v>73174</v>
      </c>
      <c r="D49" s="50" t="s">
        <v>100</v>
      </c>
      <c r="E49" s="54">
        <v>0</v>
      </c>
      <c r="F49" s="54">
        <v>0</v>
      </c>
      <c r="G49" s="54"/>
    </row>
    <row r="50" spans="1:7" x14ac:dyDescent="0.3">
      <c r="A50" s="440"/>
      <c r="B50" s="442"/>
      <c r="C50" s="50">
        <v>73175</v>
      </c>
      <c r="D50" s="50" t="s">
        <v>99</v>
      </c>
      <c r="E50" s="54">
        <v>0</v>
      </c>
      <c r="F50" s="54">
        <v>0</v>
      </c>
      <c r="G50" s="54"/>
    </row>
    <row r="51" spans="1:7" x14ac:dyDescent="0.3">
      <c r="A51" s="440"/>
      <c r="B51" s="442"/>
      <c r="C51" s="50">
        <v>7391</v>
      </c>
      <c r="D51" s="50" t="s">
        <v>86</v>
      </c>
      <c r="E51" s="54">
        <v>0</v>
      </c>
      <c r="F51" s="54">
        <v>0</v>
      </c>
      <c r="G51" s="54"/>
    </row>
    <row r="52" spans="1:7" x14ac:dyDescent="0.3">
      <c r="A52" s="440"/>
      <c r="B52" s="442"/>
      <c r="C52" s="50">
        <v>7392</v>
      </c>
      <c r="D52" s="50" t="s">
        <v>85</v>
      </c>
      <c r="E52" s="54">
        <v>0</v>
      </c>
      <c r="F52" s="54">
        <v>0</v>
      </c>
      <c r="G52" s="54"/>
    </row>
    <row r="53" spans="1:7" x14ac:dyDescent="0.3">
      <c r="A53" s="440"/>
      <c r="B53" s="442"/>
      <c r="C53" s="50">
        <v>7393</v>
      </c>
      <c r="D53" s="50" t="s">
        <v>98</v>
      </c>
      <c r="E53" s="54">
        <v>0</v>
      </c>
      <c r="F53" s="54">
        <v>0</v>
      </c>
      <c r="G53" s="54"/>
    </row>
    <row r="54" spans="1:7" x14ac:dyDescent="0.3">
      <c r="A54" s="440"/>
      <c r="B54" s="55">
        <v>941</v>
      </c>
      <c r="C54" s="50">
        <v>73172</v>
      </c>
      <c r="D54" s="50" t="s">
        <v>97</v>
      </c>
      <c r="E54" s="54">
        <v>0</v>
      </c>
      <c r="F54" s="54">
        <v>0</v>
      </c>
      <c r="G54" s="54"/>
    </row>
    <row r="55" spans="1:7" ht="13.2" x14ac:dyDescent="0.3">
      <c r="A55" s="290" t="s">
        <v>96</v>
      </c>
      <c r="B55" s="291"/>
      <c r="C55" s="291"/>
      <c r="D55" s="291"/>
      <c r="E55" s="56">
        <f>SUM(E47:E54)</f>
        <v>0</v>
      </c>
      <c r="F55" s="56">
        <f>SUM(F47:F54)</f>
        <v>0</v>
      </c>
      <c r="G55" s="56">
        <f>SUM(G47:G54)</f>
        <v>0</v>
      </c>
    </row>
    <row r="56" spans="1:7" x14ac:dyDescent="0.3">
      <c r="A56" s="439" t="s">
        <v>7</v>
      </c>
      <c r="B56" s="441">
        <v>940</v>
      </c>
      <c r="C56" s="50">
        <v>73182</v>
      </c>
      <c r="D56" s="50" t="s">
        <v>94</v>
      </c>
      <c r="E56" s="54">
        <v>0</v>
      </c>
      <c r="F56" s="54">
        <v>0</v>
      </c>
      <c r="G56" s="54"/>
    </row>
    <row r="57" spans="1:7" x14ac:dyDescent="0.3">
      <c r="A57" s="440"/>
      <c r="B57" s="442"/>
      <c r="C57" s="50">
        <v>73183</v>
      </c>
      <c r="D57" s="50" t="s">
        <v>95</v>
      </c>
      <c r="E57" s="54">
        <v>0</v>
      </c>
      <c r="F57" s="54">
        <v>0</v>
      </c>
      <c r="G57" s="54"/>
    </row>
    <row r="58" spans="1:7" x14ac:dyDescent="0.3">
      <c r="A58" s="440"/>
      <c r="B58" s="442"/>
      <c r="C58" s="50">
        <v>7391</v>
      </c>
      <c r="D58" s="50" t="s">
        <v>86</v>
      </c>
      <c r="E58" s="54">
        <v>0</v>
      </c>
      <c r="F58" s="54">
        <v>0</v>
      </c>
      <c r="G58" s="54"/>
    </row>
    <row r="59" spans="1:7" x14ac:dyDescent="0.3">
      <c r="A59" s="440"/>
      <c r="B59" s="442"/>
      <c r="C59" s="50">
        <v>7392</v>
      </c>
      <c r="D59" s="50" t="s">
        <v>85</v>
      </c>
      <c r="E59" s="54">
        <v>0</v>
      </c>
      <c r="F59" s="54">
        <v>0</v>
      </c>
      <c r="G59" s="54"/>
    </row>
    <row r="60" spans="1:7" x14ac:dyDescent="0.3">
      <c r="A60" s="440"/>
      <c r="B60" s="55">
        <v>941</v>
      </c>
      <c r="C60" s="50">
        <v>73182</v>
      </c>
      <c r="D60" s="50" t="s">
        <v>94</v>
      </c>
      <c r="E60" s="54">
        <v>0</v>
      </c>
      <c r="F60" s="54">
        <v>0</v>
      </c>
      <c r="G60" s="54"/>
    </row>
    <row r="61" spans="1:7" ht="13.2" x14ac:dyDescent="0.3">
      <c r="A61" s="290" t="s">
        <v>93</v>
      </c>
      <c r="B61" s="291"/>
      <c r="C61" s="291"/>
      <c r="D61" s="291"/>
      <c r="E61" s="56">
        <f>SUM(E56:E60)</f>
        <v>0</v>
      </c>
      <c r="F61" s="56">
        <f>SUM(F56:F60)</f>
        <v>0</v>
      </c>
      <c r="G61" s="56">
        <f>SUM(G56:G60)</f>
        <v>0</v>
      </c>
    </row>
    <row r="62" spans="1:7" x14ac:dyDescent="0.3">
      <c r="A62" s="439" t="s">
        <v>9</v>
      </c>
      <c r="B62" s="441">
        <v>940</v>
      </c>
      <c r="C62" s="50">
        <v>73162</v>
      </c>
      <c r="D62" s="50" t="s">
        <v>92</v>
      </c>
      <c r="E62" s="54">
        <v>0</v>
      </c>
      <c r="F62" s="54">
        <v>0</v>
      </c>
      <c r="G62" s="54"/>
    </row>
    <row r="63" spans="1:7" x14ac:dyDescent="0.3">
      <c r="A63" s="440"/>
      <c r="B63" s="442"/>
      <c r="C63" s="50">
        <v>7391</v>
      </c>
      <c r="D63" s="50" t="s">
        <v>86</v>
      </c>
      <c r="E63" s="54">
        <v>0</v>
      </c>
      <c r="F63" s="54">
        <v>0</v>
      </c>
      <c r="G63" s="54"/>
    </row>
    <row r="64" spans="1:7" ht="13.2" x14ac:dyDescent="0.3">
      <c r="A64" s="290" t="s">
        <v>91</v>
      </c>
      <c r="B64" s="291"/>
      <c r="C64" s="291"/>
      <c r="D64" s="291"/>
      <c r="E64" s="56">
        <f>SUM(E62:E63)</f>
        <v>0</v>
      </c>
      <c r="F64" s="56">
        <f>SUM(F62:F63)</f>
        <v>0</v>
      </c>
      <c r="G64" s="56">
        <f>SUM(G62:G63)</f>
        <v>0</v>
      </c>
    </row>
    <row r="65" spans="1:7" x14ac:dyDescent="0.3">
      <c r="A65" s="439" t="s">
        <v>5</v>
      </c>
      <c r="B65" s="441">
        <v>940</v>
      </c>
      <c r="C65" s="50">
        <v>73312</v>
      </c>
      <c r="D65" s="50" t="s">
        <v>89</v>
      </c>
      <c r="E65" s="54">
        <v>0</v>
      </c>
      <c r="F65" s="54">
        <v>0</v>
      </c>
      <c r="G65" s="54"/>
    </row>
    <row r="66" spans="1:7" x14ac:dyDescent="0.3">
      <c r="A66" s="440"/>
      <c r="B66" s="442"/>
      <c r="C66" s="50">
        <v>73313</v>
      </c>
      <c r="D66" s="50" t="s">
        <v>90</v>
      </c>
      <c r="E66" s="54">
        <v>0</v>
      </c>
      <c r="F66" s="54">
        <v>0</v>
      </c>
      <c r="G66" s="54"/>
    </row>
    <row r="67" spans="1:7" x14ac:dyDescent="0.3">
      <c r="A67" s="440"/>
      <c r="B67" s="442"/>
      <c r="C67" s="50">
        <v>7391</v>
      </c>
      <c r="D67" s="50" t="s">
        <v>86</v>
      </c>
      <c r="E67" s="54">
        <v>0</v>
      </c>
      <c r="F67" s="54">
        <v>0</v>
      </c>
      <c r="G67" s="54"/>
    </row>
    <row r="68" spans="1:7" x14ac:dyDescent="0.3">
      <c r="A68" s="440"/>
      <c r="B68" s="442"/>
      <c r="C68" s="50">
        <v>7392</v>
      </c>
      <c r="D68" s="50" t="s">
        <v>85</v>
      </c>
      <c r="E68" s="54">
        <v>0</v>
      </c>
      <c r="F68" s="54">
        <v>0</v>
      </c>
      <c r="G68" s="54"/>
    </row>
    <row r="69" spans="1:7" x14ac:dyDescent="0.3">
      <c r="A69" s="440"/>
      <c r="B69" s="55">
        <v>941</v>
      </c>
      <c r="C69" s="50">
        <v>73312</v>
      </c>
      <c r="D69" s="50" t="s">
        <v>89</v>
      </c>
      <c r="E69" s="54">
        <v>0</v>
      </c>
      <c r="F69" s="54">
        <v>0</v>
      </c>
      <c r="G69" s="54"/>
    </row>
    <row r="70" spans="1:7" ht="13.2" x14ac:dyDescent="0.3">
      <c r="A70" s="290" t="s">
        <v>88</v>
      </c>
      <c r="B70" s="291"/>
      <c r="C70" s="291"/>
      <c r="D70" s="291"/>
      <c r="E70" s="56">
        <f>SUM(E65:E69)</f>
        <v>0</v>
      </c>
      <c r="F70" s="56">
        <f>SUM(F65:F69)</f>
        <v>0</v>
      </c>
      <c r="G70" s="56">
        <f>SUM(G65:G69)</f>
        <v>0</v>
      </c>
    </row>
    <row r="71" spans="1:7" x14ac:dyDescent="0.3">
      <c r="A71" s="439" t="s">
        <v>4</v>
      </c>
      <c r="B71" s="441">
        <v>940</v>
      </c>
      <c r="C71" s="50">
        <v>73412</v>
      </c>
      <c r="D71" s="50" t="s">
        <v>84</v>
      </c>
      <c r="E71" s="54">
        <v>0</v>
      </c>
      <c r="F71" s="54">
        <v>0</v>
      </c>
      <c r="G71" s="54"/>
    </row>
    <row r="72" spans="1:7" x14ac:dyDescent="0.3">
      <c r="A72" s="440"/>
      <c r="B72" s="442"/>
      <c r="C72" s="50">
        <v>73413</v>
      </c>
      <c r="D72" s="50" t="s">
        <v>87</v>
      </c>
      <c r="E72" s="54">
        <v>0</v>
      </c>
      <c r="F72" s="54">
        <v>0</v>
      </c>
      <c r="G72" s="54"/>
    </row>
    <row r="73" spans="1:7" x14ac:dyDescent="0.3">
      <c r="A73" s="440"/>
      <c r="B73" s="442"/>
      <c r="C73" s="50">
        <v>7391</v>
      </c>
      <c r="D73" s="50" t="s">
        <v>86</v>
      </c>
      <c r="E73" s="54">
        <v>0</v>
      </c>
      <c r="F73" s="54">
        <v>0</v>
      </c>
      <c r="G73" s="54"/>
    </row>
    <row r="74" spans="1:7" x14ac:dyDescent="0.3">
      <c r="A74" s="440"/>
      <c r="B74" s="442"/>
      <c r="C74" s="50">
        <v>7392</v>
      </c>
      <c r="D74" s="50" t="s">
        <v>85</v>
      </c>
      <c r="E74" s="54">
        <v>0</v>
      </c>
      <c r="F74" s="54">
        <v>0</v>
      </c>
      <c r="G74" s="54"/>
    </row>
    <row r="75" spans="1:7" x14ac:dyDescent="0.3">
      <c r="A75" s="440"/>
      <c r="B75" s="55">
        <v>941</v>
      </c>
      <c r="C75" s="50">
        <v>73412</v>
      </c>
      <c r="D75" s="50" t="s">
        <v>84</v>
      </c>
      <c r="E75" s="54">
        <v>0</v>
      </c>
      <c r="F75" s="54">
        <v>0</v>
      </c>
      <c r="G75" s="54"/>
    </row>
    <row r="76" spans="1:7" ht="13.2" x14ac:dyDescent="0.3">
      <c r="A76" s="290" t="s">
        <v>83</v>
      </c>
      <c r="B76" s="291"/>
      <c r="C76" s="291"/>
      <c r="D76" s="291"/>
      <c r="E76" s="53">
        <f>SUM(E71:E75)</f>
        <v>0</v>
      </c>
      <c r="F76" s="53">
        <f>SUM(F71:F75)</f>
        <v>0</v>
      </c>
      <c r="G76" s="53">
        <f>SUM(G71:G75)</f>
        <v>0</v>
      </c>
    </row>
    <row r="77" spans="1:7" x14ac:dyDescent="0.3">
      <c r="A77" s="445" t="s">
        <v>82</v>
      </c>
      <c r="B77" s="307"/>
      <c r="C77" s="307"/>
      <c r="D77" s="307"/>
      <c r="E77" s="307"/>
      <c r="F77" s="307"/>
      <c r="G77" s="307"/>
    </row>
    <row r="78" spans="1:7" x14ac:dyDescent="0.3">
      <c r="A78" s="446" t="s">
        <v>81</v>
      </c>
      <c r="B78" s="390"/>
      <c r="C78" s="390"/>
      <c r="D78" s="390"/>
      <c r="E78" s="390"/>
      <c r="F78" s="390"/>
      <c r="G78" s="390"/>
    </row>
    <row r="79" spans="1:7" ht="13.2" x14ac:dyDescent="0.3">
      <c r="B79" s="340" t="s">
        <v>80</v>
      </c>
      <c r="C79" s="309"/>
      <c r="D79" s="309"/>
      <c r="E79" s="309"/>
      <c r="F79" s="309"/>
    </row>
    <row r="80" spans="1:7" ht="13.2" x14ac:dyDescent="0.3">
      <c r="B80" s="297" t="s">
        <v>79</v>
      </c>
      <c r="C80" s="291"/>
      <c r="D80" s="291"/>
      <c r="E80" s="52" t="s">
        <v>78</v>
      </c>
      <c r="F80" s="52" t="s">
        <v>77</v>
      </c>
    </row>
    <row r="81" spans="2:6" x14ac:dyDescent="0.3">
      <c r="B81" s="443" t="s">
        <v>76</v>
      </c>
      <c r="C81" s="444"/>
      <c r="D81" s="51" t="s">
        <v>75</v>
      </c>
      <c r="E81" s="50"/>
      <c r="F81" s="50"/>
    </row>
    <row r="82" spans="2:6" x14ac:dyDescent="0.3">
      <c r="B82" s="444"/>
      <c r="C82" s="444"/>
      <c r="D82" s="51" t="s">
        <v>74</v>
      </c>
      <c r="E82" s="50"/>
      <c r="F82" s="50"/>
    </row>
    <row r="83" spans="2:6" x14ac:dyDescent="0.3">
      <c r="B83" s="444"/>
      <c r="C83" s="444"/>
      <c r="D83" s="51" t="s">
        <v>73</v>
      </c>
      <c r="E83" s="50"/>
      <c r="F83" s="50"/>
    </row>
    <row r="84" spans="2:6" ht="13.2" x14ac:dyDescent="0.3">
      <c r="B84" s="443" t="s">
        <v>72</v>
      </c>
      <c r="C84" s="444"/>
      <c r="D84" s="444"/>
      <c r="E84" s="50"/>
      <c r="F84" s="50"/>
    </row>
  </sheetData>
  <mergeCells count="63">
    <mergeCell ref="B79:F79"/>
    <mergeCell ref="B80:D80"/>
    <mergeCell ref="B81:C83"/>
    <mergeCell ref="B84:D84"/>
    <mergeCell ref="A61:D61"/>
    <mergeCell ref="A64:D64"/>
    <mergeCell ref="A70:D70"/>
    <mergeCell ref="A76:D76"/>
    <mergeCell ref="A77:G77"/>
    <mergeCell ref="A78:G78"/>
    <mergeCell ref="B65:B68"/>
    <mergeCell ref="B71:B74"/>
    <mergeCell ref="A8:D8"/>
    <mergeCell ref="A11:D11"/>
    <mergeCell ref="A14:D14"/>
    <mergeCell ref="A17:D17"/>
    <mergeCell ref="A20:D20"/>
    <mergeCell ref="A36:D36"/>
    <mergeCell ref="A40:D40"/>
    <mergeCell ref="B47:B53"/>
    <mergeCell ref="B56:B59"/>
    <mergeCell ref="B62:B63"/>
    <mergeCell ref="A62:A63"/>
    <mergeCell ref="A65:A69"/>
    <mergeCell ref="A71:A75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8:B39"/>
    <mergeCell ref="B41:B42"/>
    <mergeCell ref="B44:B45"/>
    <mergeCell ref="A37:A39"/>
    <mergeCell ref="A41:A42"/>
    <mergeCell ref="A44:A45"/>
    <mergeCell ref="A47:A54"/>
    <mergeCell ref="A56:A60"/>
    <mergeCell ref="A43:D43"/>
    <mergeCell ref="A46:D46"/>
    <mergeCell ref="A55:D55"/>
    <mergeCell ref="A27:A29"/>
    <mergeCell ref="A31:A32"/>
    <mergeCell ref="A23:D23"/>
    <mergeCell ref="A26:D26"/>
    <mergeCell ref="A34:A35"/>
    <mergeCell ref="A30:D30"/>
    <mergeCell ref="A33:D33"/>
    <mergeCell ref="A12:A13"/>
    <mergeCell ref="A15:A16"/>
    <mergeCell ref="A18:A19"/>
    <mergeCell ref="A21:A22"/>
    <mergeCell ref="A24:A25"/>
    <mergeCell ref="A1:G1"/>
    <mergeCell ref="A2:G2"/>
    <mergeCell ref="A4:G4"/>
    <mergeCell ref="A6:A7"/>
    <mergeCell ref="A9:A10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  <rowBreaks count="1" manualBreakCount="1">
    <brk id="43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C17"/>
  <sheetViews>
    <sheetView showGridLines="0" workbookViewId="0">
      <selection activeCell="B17" sqref="B17"/>
    </sheetView>
  </sheetViews>
  <sheetFormatPr baseColWidth="10" defaultColWidth="11.44140625" defaultRowHeight="13.2" x14ac:dyDescent="0.25"/>
  <cols>
    <col min="1" max="2" width="45.6640625" style="1" customWidth="1"/>
    <col min="3" max="3" width="17.6640625" style="1" customWidth="1"/>
    <col min="4" max="16384" width="11.44140625" style="1"/>
  </cols>
  <sheetData>
    <row r="1" spans="1:3" ht="15.6" x14ac:dyDescent="0.25">
      <c r="A1" s="447" t="s">
        <v>71</v>
      </c>
      <c r="B1" s="448"/>
      <c r="C1" s="449"/>
    </row>
    <row r="2" spans="1:3" ht="16.2" thickBot="1" x14ac:dyDescent="0.3">
      <c r="A2" s="450" t="s">
        <v>70</v>
      </c>
      <c r="B2" s="451"/>
      <c r="C2" s="452"/>
    </row>
    <row r="5" spans="1:3" ht="13.8" thickBot="1" x14ac:dyDescent="0.3">
      <c r="A5" s="453" t="s">
        <v>69</v>
      </c>
      <c r="B5" s="453"/>
      <c r="C5" s="453"/>
    </row>
    <row r="6" spans="1:3" ht="14.4" thickTop="1" x14ac:dyDescent="0.25">
      <c r="A6" s="46" t="s">
        <v>68</v>
      </c>
      <c r="B6" s="45" t="s">
        <v>67</v>
      </c>
      <c r="C6" s="44" t="s">
        <v>66</v>
      </c>
    </row>
    <row r="7" spans="1:3" x14ac:dyDescent="0.25">
      <c r="A7" s="454" t="s">
        <v>65</v>
      </c>
      <c r="B7" s="43" t="s">
        <v>64</v>
      </c>
      <c r="C7" s="456"/>
    </row>
    <row r="8" spans="1:3" x14ac:dyDescent="0.25">
      <c r="A8" s="454"/>
      <c r="B8" s="43" t="s">
        <v>63</v>
      </c>
      <c r="C8" s="456"/>
    </row>
    <row r="9" spans="1:3" x14ac:dyDescent="0.25">
      <c r="A9" s="454"/>
      <c r="B9" s="43" t="s">
        <v>62</v>
      </c>
      <c r="C9" s="456"/>
    </row>
    <row r="10" spans="1:3" x14ac:dyDescent="0.25">
      <c r="A10" s="454"/>
      <c r="B10" s="43" t="s">
        <v>61</v>
      </c>
      <c r="C10" s="456"/>
    </row>
    <row r="11" spans="1:3" x14ac:dyDescent="0.25">
      <c r="A11" s="454"/>
      <c r="B11" s="43" t="s">
        <v>60</v>
      </c>
      <c r="C11" s="456"/>
    </row>
    <row r="12" spans="1:3" x14ac:dyDescent="0.25">
      <c r="A12" s="454"/>
      <c r="B12" s="43" t="s">
        <v>59</v>
      </c>
      <c r="C12" s="456"/>
    </row>
    <row r="13" spans="1:3" x14ac:dyDescent="0.25">
      <c r="A13" s="454"/>
      <c r="B13" s="43" t="s">
        <v>59</v>
      </c>
      <c r="C13" s="456"/>
    </row>
    <row r="14" spans="1:3" ht="13.8" thickBot="1" x14ac:dyDescent="0.3">
      <c r="A14" s="455"/>
      <c r="B14" s="42" t="s">
        <v>58</v>
      </c>
      <c r="C14" s="457"/>
    </row>
    <row r="15" spans="1:3" ht="13.8" thickTop="1" x14ac:dyDescent="0.25"/>
    <row r="17" spans="2:2" x14ac:dyDescent="0.25">
      <c r="B17" s="41"/>
    </row>
  </sheetData>
  <mergeCells count="5">
    <mergeCell ref="A1:C1"/>
    <mergeCell ref="A2:C2"/>
    <mergeCell ref="A5:C5"/>
    <mergeCell ref="A7:A14"/>
    <mergeCell ref="C7:C1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activeCell="J10" sqref="J10"/>
    </sheetView>
  </sheetViews>
  <sheetFormatPr baseColWidth="10" defaultColWidth="11.44140625" defaultRowHeight="10.199999999999999" x14ac:dyDescent="0.3"/>
  <cols>
    <col min="1" max="1" width="35.6640625" style="37" customWidth="1"/>
    <col min="2" max="3" width="15.6640625" style="37" customWidth="1"/>
    <col min="4" max="4" width="35.6640625" style="37" customWidth="1"/>
    <col min="5" max="6" width="15.6640625" style="37" customWidth="1"/>
    <col min="7" max="16384" width="11.44140625" style="37"/>
  </cols>
  <sheetData>
    <row r="1" spans="1:10" ht="13.2" x14ac:dyDescent="0.3">
      <c r="A1" s="465" t="s">
        <v>57</v>
      </c>
      <c r="B1" s="466"/>
      <c r="C1" s="466"/>
      <c r="D1" s="466"/>
      <c r="E1" s="466"/>
      <c r="F1" s="466"/>
      <c r="G1" s="466"/>
      <c r="H1" s="466"/>
      <c r="I1" s="466"/>
      <c r="J1" s="467"/>
    </row>
    <row r="2" spans="1:10" ht="13.2" x14ac:dyDescent="0.3">
      <c r="A2" s="465" t="s">
        <v>56</v>
      </c>
      <c r="B2" s="466"/>
      <c r="C2" s="466"/>
      <c r="D2" s="466"/>
      <c r="E2" s="466"/>
      <c r="F2" s="466"/>
      <c r="G2" s="466"/>
      <c r="H2" s="466"/>
      <c r="I2" s="466"/>
      <c r="J2" s="467"/>
    </row>
    <row r="3" spans="1:10" ht="13.2" x14ac:dyDescent="0.3">
      <c r="A3" s="468"/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3.2" x14ac:dyDescent="0.3">
      <c r="A4" s="463" t="s">
        <v>56</v>
      </c>
      <c r="B4" s="464"/>
      <c r="C4" s="464"/>
      <c r="D4" s="464"/>
      <c r="E4" s="464"/>
      <c r="F4" s="464"/>
    </row>
    <row r="5" spans="1:10" ht="13.2" x14ac:dyDescent="0.3">
      <c r="A5" s="461" t="s">
        <v>55</v>
      </c>
      <c r="B5" s="462"/>
      <c r="C5" s="462"/>
      <c r="D5" s="462"/>
      <c r="E5" s="462"/>
      <c r="F5" s="462"/>
    </row>
    <row r="6" spans="1:10" ht="13.2" x14ac:dyDescent="0.3">
      <c r="A6" s="458" t="s">
        <v>54</v>
      </c>
      <c r="B6" s="459"/>
      <c r="C6" s="459"/>
      <c r="D6" s="459"/>
      <c r="E6" s="459"/>
      <c r="F6" s="460"/>
    </row>
    <row r="7" spans="1:10" ht="51" x14ac:dyDescent="0.3">
      <c r="A7" s="40" t="s">
        <v>53</v>
      </c>
      <c r="B7" s="40" t="s">
        <v>51</v>
      </c>
      <c r="C7" s="40" t="s">
        <v>50</v>
      </c>
      <c r="D7" s="40" t="s">
        <v>52</v>
      </c>
      <c r="E7" s="40" t="s">
        <v>51</v>
      </c>
      <c r="F7" s="40" t="s">
        <v>50</v>
      </c>
    </row>
    <row r="8" spans="1:10" x14ac:dyDescent="0.3">
      <c r="A8" s="39"/>
      <c r="B8" s="38">
        <v>0</v>
      </c>
      <c r="C8" s="38">
        <v>0</v>
      </c>
      <c r="D8" s="39" t="s">
        <v>49</v>
      </c>
      <c r="E8" s="38">
        <v>0</v>
      </c>
      <c r="F8" s="38">
        <v>0</v>
      </c>
    </row>
    <row r="9" spans="1:10" x14ac:dyDescent="0.3">
      <c r="A9" s="39"/>
      <c r="B9" s="38">
        <v>0</v>
      </c>
      <c r="C9" s="38">
        <v>0</v>
      </c>
      <c r="D9" s="39" t="s">
        <v>48</v>
      </c>
      <c r="E9" s="38">
        <v>0</v>
      </c>
      <c r="F9" s="38">
        <v>0</v>
      </c>
    </row>
    <row r="10" spans="1:10" x14ac:dyDescent="0.3">
      <c r="A10" s="39"/>
      <c r="B10" s="38">
        <v>0</v>
      </c>
      <c r="C10" s="38">
        <v>0</v>
      </c>
      <c r="D10" s="39" t="s">
        <v>47</v>
      </c>
      <c r="E10" s="38">
        <v>0</v>
      </c>
      <c r="F10" s="38">
        <v>0</v>
      </c>
    </row>
  </sheetData>
  <mergeCells count="6">
    <mergeCell ref="A6:F6"/>
    <mergeCell ref="A5:F5"/>
    <mergeCell ref="A4:F4"/>
    <mergeCell ref="A1:J1"/>
    <mergeCell ref="A2:J2"/>
    <mergeCell ref="A3:J3"/>
  </mergeCells>
  <printOptions horizontalCentered="1"/>
  <pageMargins left="0.39370078740157477" right="0.39370078740157477" top="0.39370078740157477" bottom="0.39370078740157477" header="0.19685039370078738" footer="0.19685039370078738"/>
  <pageSetup paperSize="9" scale="70" pageOrder="overThenDown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/>
  <dimension ref="A1:H56"/>
  <sheetViews>
    <sheetView showGridLines="0" zoomScale="90" zoomScaleNormal="90" workbookViewId="0">
      <selection activeCell="C56" sqref="C56"/>
    </sheetView>
  </sheetViews>
  <sheetFormatPr baseColWidth="10" defaultColWidth="11.44140625" defaultRowHeight="13.2" x14ac:dyDescent="0.25"/>
  <cols>
    <col min="1" max="1" width="25.5546875" style="3" bestFit="1" customWidth="1"/>
    <col min="2" max="2" width="40.6640625" style="3" customWidth="1"/>
    <col min="3" max="16384" width="11.44140625" style="3"/>
  </cols>
  <sheetData>
    <row r="1" spans="1:8" ht="15.6" x14ac:dyDescent="0.25">
      <c r="A1" s="491" t="s">
        <v>21</v>
      </c>
      <c r="B1" s="492"/>
      <c r="C1" s="492"/>
      <c r="D1" s="492"/>
      <c r="E1" s="492"/>
      <c r="F1" s="492"/>
      <c r="G1" s="492"/>
      <c r="H1" s="493"/>
    </row>
    <row r="2" spans="1:8" ht="13.8" x14ac:dyDescent="0.25">
      <c r="A2" s="494" t="s">
        <v>46</v>
      </c>
      <c r="B2" s="495"/>
      <c r="C2" s="495"/>
      <c r="D2" s="495"/>
      <c r="E2" s="495"/>
      <c r="F2" s="495"/>
      <c r="G2" s="495"/>
      <c r="H2" s="496"/>
    </row>
    <row r="3" spans="1:8" ht="13.8" x14ac:dyDescent="0.25">
      <c r="A3" s="497" t="s">
        <v>45</v>
      </c>
      <c r="B3" s="498"/>
      <c r="C3" s="498"/>
      <c r="D3" s="498"/>
      <c r="E3" s="498"/>
      <c r="F3" s="498"/>
      <c r="G3" s="498"/>
      <c r="H3" s="499"/>
    </row>
    <row r="4" spans="1:8" ht="14.4" thickBot="1" x14ac:dyDescent="0.3">
      <c r="A4" s="500" t="s">
        <v>44</v>
      </c>
      <c r="B4" s="501"/>
      <c r="C4" s="501"/>
      <c r="D4" s="501"/>
      <c r="E4" s="501"/>
      <c r="F4" s="501"/>
      <c r="G4" s="501"/>
      <c r="H4" s="502"/>
    </row>
    <row r="6" spans="1:8" ht="14.4" thickBot="1" x14ac:dyDescent="0.3">
      <c r="A6" s="481" t="s">
        <v>43</v>
      </c>
      <c r="B6" s="481"/>
      <c r="C6" s="481"/>
      <c r="D6" s="481"/>
      <c r="E6" s="481"/>
      <c r="F6" s="481"/>
      <c r="G6" s="481"/>
      <c r="H6" s="481"/>
    </row>
    <row r="7" spans="1:8" ht="13.8" thickTop="1" x14ac:dyDescent="0.25">
      <c r="A7" s="482" t="s">
        <v>42</v>
      </c>
      <c r="B7" s="473" t="s">
        <v>35</v>
      </c>
      <c r="C7" s="473" t="s">
        <v>34</v>
      </c>
      <c r="D7" s="473"/>
      <c r="E7" s="473" t="s">
        <v>41</v>
      </c>
      <c r="F7" s="473"/>
      <c r="G7" s="473" t="s">
        <v>40</v>
      </c>
      <c r="H7" s="475"/>
    </row>
    <row r="8" spans="1:8" x14ac:dyDescent="0.25">
      <c r="A8" s="483"/>
      <c r="B8" s="474"/>
      <c r="C8" s="474"/>
      <c r="D8" s="474"/>
      <c r="E8" s="474"/>
      <c r="F8" s="474"/>
      <c r="G8" s="474"/>
      <c r="H8" s="476"/>
    </row>
    <row r="9" spans="1:8" x14ac:dyDescent="0.25">
      <c r="A9" s="34" t="s">
        <v>39</v>
      </c>
      <c r="B9" s="36"/>
      <c r="C9" s="484"/>
      <c r="D9" s="484"/>
      <c r="E9" s="485"/>
      <c r="F9" s="485"/>
      <c r="G9" s="485"/>
      <c r="H9" s="486"/>
    </row>
    <row r="10" spans="1:8" x14ac:dyDescent="0.25">
      <c r="A10" s="471"/>
      <c r="B10" s="487"/>
      <c r="C10" s="488"/>
      <c r="D10" s="488"/>
      <c r="E10" s="489"/>
      <c r="F10" s="489"/>
      <c r="G10" s="489"/>
      <c r="H10" s="490"/>
    </row>
    <row r="11" spans="1:8" x14ac:dyDescent="0.25">
      <c r="A11" s="471"/>
      <c r="B11" s="487"/>
      <c r="C11" s="488"/>
      <c r="D11" s="488"/>
      <c r="E11" s="489"/>
      <c r="F11" s="489"/>
      <c r="G11" s="489"/>
      <c r="H11" s="490"/>
    </row>
    <row r="12" spans="1:8" x14ac:dyDescent="0.25">
      <c r="A12" s="34" t="s">
        <v>38</v>
      </c>
      <c r="B12" s="36"/>
      <c r="C12" s="484"/>
      <c r="D12" s="484"/>
      <c r="E12" s="485"/>
      <c r="F12" s="485"/>
      <c r="G12" s="485"/>
      <c r="H12" s="486"/>
    </row>
    <row r="13" spans="1:8" x14ac:dyDescent="0.25">
      <c r="A13" s="471"/>
      <c r="B13" s="487"/>
      <c r="C13" s="488"/>
      <c r="D13" s="488"/>
      <c r="E13" s="489"/>
      <c r="F13" s="489"/>
      <c r="G13" s="489"/>
      <c r="H13" s="490"/>
    </row>
    <row r="14" spans="1:8" x14ac:dyDescent="0.25">
      <c r="A14" s="471"/>
      <c r="B14" s="487"/>
      <c r="C14" s="488"/>
      <c r="D14" s="488"/>
      <c r="E14" s="489"/>
      <c r="F14" s="489"/>
      <c r="G14" s="489"/>
      <c r="H14" s="490"/>
    </row>
    <row r="15" spans="1:8" x14ac:dyDescent="0.25">
      <c r="A15" s="34" t="s">
        <v>26</v>
      </c>
      <c r="B15" s="36"/>
      <c r="C15" s="484"/>
      <c r="D15" s="484"/>
      <c r="E15" s="485"/>
      <c r="F15" s="485"/>
      <c r="G15" s="485"/>
      <c r="H15" s="486"/>
    </row>
    <row r="16" spans="1:8" x14ac:dyDescent="0.25">
      <c r="A16" s="471"/>
      <c r="B16" s="487"/>
      <c r="C16" s="488"/>
      <c r="D16" s="488"/>
      <c r="E16" s="489"/>
      <c r="F16" s="489"/>
      <c r="G16" s="489"/>
      <c r="H16" s="490"/>
    </row>
    <row r="17" spans="1:8" x14ac:dyDescent="0.25">
      <c r="A17" s="471"/>
      <c r="B17" s="487"/>
      <c r="C17" s="488"/>
      <c r="D17" s="488"/>
      <c r="E17" s="489"/>
      <c r="F17" s="489"/>
      <c r="G17" s="489"/>
      <c r="H17" s="490"/>
    </row>
    <row r="18" spans="1:8" x14ac:dyDescent="0.25">
      <c r="A18" s="34" t="s">
        <v>25</v>
      </c>
      <c r="B18" s="36"/>
      <c r="C18" s="484"/>
      <c r="D18" s="484"/>
      <c r="E18" s="485"/>
      <c r="F18" s="485"/>
      <c r="G18" s="485"/>
      <c r="H18" s="486"/>
    </row>
    <row r="19" spans="1:8" x14ac:dyDescent="0.25">
      <c r="A19" s="471"/>
      <c r="B19" s="487"/>
      <c r="C19" s="488"/>
      <c r="D19" s="488"/>
      <c r="E19" s="489"/>
      <c r="F19" s="489"/>
      <c r="G19" s="489"/>
      <c r="H19" s="490"/>
    </row>
    <row r="20" spans="1:8" x14ac:dyDescent="0.25">
      <c r="A20" s="471"/>
      <c r="B20" s="487"/>
      <c r="C20" s="488"/>
      <c r="D20" s="488"/>
      <c r="E20" s="489"/>
      <c r="F20" s="489"/>
      <c r="G20" s="489"/>
      <c r="H20" s="490"/>
    </row>
    <row r="21" spans="1:8" x14ac:dyDescent="0.25">
      <c r="A21" s="34" t="s">
        <v>24</v>
      </c>
      <c r="B21" s="36"/>
      <c r="C21" s="484"/>
      <c r="D21" s="484"/>
      <c r="E21" s="485"/>
      <c r="F21" s="485"/>
      <c r="G21" s="485"/>
      <c r="H21" s="486"/>
    </row>
    <row r="22" spans="1:8" x14ac:dyDescent="0.25">
      <c r="A22" s="471"/>
      <c r="B22" s="487"/>
      <c r="C22" s="488"/>
      <c r="D22" s="488"/>
      <c r="E22" s="489"/>
      <c r="F22" s="489"/>
      <c r="G22" s="489"/>
      <c r="H22" s="490"/>
    </row>
    <row r="23" spans="1:8" x14ac:dyDescent="0.25">
      <c r="A23" s="471"/>
      <c r="B23" s="487"/>
      <c r="C23" s="488"/>
      <c r="D23" s="488"/>
      <c r="E23" s="489"/>
      <c r="F23" s="489"/>
      <c r="G23" s="489"/>
      <c r="H23" s="490"/>
    </row>
    <row r="24" spans="1:8" x14ac:dyDescent="0.25">
      <c r="A24" s="34" t="s">
        <v>22</v>
      </c>
      <c r="B24" s="36"/>
      <c r="C24" s="484"/>
      <c r="D24" s="484"/>
      <c r="E24" s="485"/>
      <c r="F24" s="485"/>
      <c r="G24" s="485"/>
      <c r="H24" s="486"/>
    </row>
    <row r="25" spans="1:8" x14ac:dyDescent="0.25">
      <c r="A25" s="471"/>
      <c r="B25" s="487"/>
      <c r="C25" s="488"/>
      <c r="D25" s="488"/>
      <c r="E25" s="489"/>
      <c r="F25" s="489"/>
      <c r="G25" s="489"/>
      <c r="H25" s="490"/>
    </row>
    <row r="26" spans="1:8" x14ac:dyDescent="0.25">
      <c r="A26" s="471"/>
      <c r="B26" s="487"/>
      <c r="C26" s="488"/>
      <c r="D26" s="488"/>
      <c r="E26" s="489"/>
      <c r="F26" s="489"/>
      <c r="G26" s="489"/>
      <c r="H26" s="490"/>
    </row>
    <row r="27" spans="1:8" ht="13.8" thickBot="1" x14ac:dyDescent="0.3">
      <c r="A27" s="31" t="s">
        <v>0</v>
      </c>
      <c r="B27" s="35"/>
      <c r="C27" s="477"/>
      <c r="D27" s="477"/>
      <c r="E27" s="478"/>
      <c r="F27" s="478"/>
      <c r="G27" s="479"/>
      <c r="H27" s="480"/>
    </row>
    <row r="28" spans="1:8" ht="13.8" thickTop="1" x14ac:dyDescent="0.25"/>
    <row r="29" spans="1:8" ht="14.4" thickBot="1" x14ac:dyDescent="0.3">
      <c r="A29" s="481" t="s">
        <v>37</v>
      </c>
      <c r="B29" s="481"/>
      <c r="C29" s="481"/>
      <c r="D29" s="481"/>
      <c r="E29" s="481"/>
      <c r="F29" s="481"/>
      <c r="G29" s="481"/>
      <c r="H29" s="481"/>
    </row>
    <row r="30" spans="1:8" ht="13.8" thickTop="1" x14ac:dyDescent="0.25">
      <c r="A30" s="482" t="s">
        <v>36</v>
      </c>
      <c r="B30" s="473" t="s">
        <v>35</v>
      </c>
      <c r="C30" s="473" t="s">
        <v>34</v>
      </c>
      <c r="D30" s="473" t="s">
        <v>33</v>
      </c>
      <c r="E30" s="473" t="s">
        <v>32</v>
      </c>
      <c r="F30" s="473" t="s">
        <v>31</v>
      </c>
      <c r="G30" s="473" t="s">
        <v>30</v>
      </c>
      <c r="H30" s="475" t="s">
        <v>29</v>
      </c>
    </row>
    <row r="31" spans="1:8" x14ac:dyDescent="0.25">
      <c r="A31" s="483"/>
      <c r="B31" s="474"/>
      <c r="C31" s="474"/>
      <c r="D31" s="474"/>
      <c r="E31" s="474"/>
      <c r="F31" s="474"/>
      <c r="G31" s="474"/>
      <c r="H31" s="476"/>
    </row>
    <row r="32" spans="1:8" x14ac:dyDescent="0.25">
      <c r="A32" s="34" t="s">
        <v>28</v>
      </c>
      <c r="B32" s="33"/>
      <c r="C32" s="33"/>
      <c r="D32" s="33"/>
      <c r="E32" s="33"/>
      <c r="F32" s="33"/>
      <c r="G32" s="33"/>
      <c r="H32" s="32"/>
    </row>
    <row r="33" spans="1:8" x14ac:dyDescent="0.25">
      <c r="A33" s="471"/>
      <c r="B33" s="470"/>
      <c r="C33" s="470"/>
      <c r="D33" s="470"/>
      <c r="E33" s="470"/>
      <c r="F33" s="470"/>
      <c r="G33" s="470"/>
      <c r="H33" s="472"/>
    </row>
    <row r="34" spans="1:8" x14ac:dyDescent="0.25">
      <c r="A34" s="471"/>
      <c r="B34" s="470"/>
      <c r="C34" s="470"/>
      <c r="D34" s="470"/>
      <c r="E34" s="470"/>
      <c r="F34" s="470"/>
      <c r="G34" s="470"/>
      <c r="H34" s="472"/>
    </row>
    <row r="35" spans="1:8" x14ac:dyDescent="0.25">
      <c r="A35" s="34" t="s">
        <v>27</v>
      </c>
      <c r="B35" s="33"/>
      <c r="C35" s="33"/>
      <c r="D35" s="33"/>
      <c r="E35" s="33"/>
      <c r="F35" s="33"/>
      <c r="G35" s="33"/>
      <c r="H35" s="32"/>
    </row>
    <row r="36" spans="1:8" x14ac:dyDescent="0.25">
      <c r="A36" s="471"/>
      <c r="B36" s="470"/>
      <c r="C36" s="470"/>
      <c r="D36" s="470"/>
      <c r="E36" s="470"/>
      <c r="F36" s="470"/>
      <c r="G36" s="470"/>
      <c r="H36" s="472"/>
    </row>
    <row r="37" spans="1:8" x14ac:dyDescent="0.25">
      <c r="A37" s="471"/>
      <c r="B37" s="470"/>
      <c r="C37" s="470"/>
      <c r="D37" s="470"/>
      <c r="E37" s="470"/>
      <c r="F37" s="470"/>
      <c r="G37" s="470"/>
      <c r="H37" s="472"/>
    </row>
    <row r="38" spans="1:8" x14ac:dyDescent="0.25">
      <c r="A38" s="34" t="s">
        <v>26</v>
      </c>
      <c r="B38" s="33"/>
      <c r="C38" s="33"/>
      <c r="D38" s="33"/>
      <c r="E38" s="33"/>
      <c r="F38" s="33"/>
      <c r="G38" s="33"/>
      <c r="H38" s="32"/>
    </row>
    <row r="39" spans="1:8" x14ac:dyDescent="0.25">
      <c r="A39" s="471"/>
      <c r="B39" s="470"/>
      <c r="C39" s="470"/>
      <c r="D39" s="470"/>
      <c r="E39" s="470"/>
      <c r="F39" s="470"/>
      <c r="G39" s="470"/>
      <c r="H39" s="472"/>
    </row>
    <row r="40" spans="1:8" x14ac:dyDescent="0.25">
      <c r="A40" s="471"/>
      <c r="B40" s="470"/>
      <c r="C40" s="470"/>
      <c r="D40" s="470"/>
      <c r="E40" s="470"/>
      <c r="F40" s="470"/>
      <c r="G40" s="470"/>
      <c r="H40" s="472"/>
    </row>
    <row r="41" spans="1:8" x14ac:dyDescent="0.25">
      <c r="A41" s="34" t="s">
        <v>25</v>
      </c>
      <c r="B41" s="33"/>
      <c r="C41" s="33"/>
      <c r="D41" s="33"/>
      <c r="E41" s="33"/>
      <c r="F41" s="33"/>
      <c r="G41" s="33"/>
      <c r="H41" s="32"/>
    </row>
    <row r="42" spans="1:8" x14ac:dyDescent="0.25">
      <c r="A42" s="471"/>
      <c r="B42" s="470"/>
      <c r="C42" s="470"/>
      <c r="D42" s="470"/>
      <c r="E42" s="470"/>
      <c r="F42" s="470"/>
      <c r="G42" s="470"/>
      <c r="H42" s="472"/>
    </row>
    <row r="43" spans="1:8" x14ac:dyDescent="0.25">
      <c r="A43" s="471"/>
      <c r="B43" s="470"/>
      <c r="C43" s="470"/>
      <c r="D43" s="470"/>
      <c r="E43" s="470"/>
      <c r="F43" s="470"/>
      <c r="G43" s="470"/>
      <c r="H43" s="472"/>
    </row>
    <row r="44" spans="1:8" x14ac:dyDescent="0.25">
      <c r="A44" s="34" t="s">
        <v>24</v>
      </c>
      <c r="B44" s="33"/>
      <c r="C44" s="33"/>
      <c r="D44" s="33"/>
      <c r="E44" s="33"/>
      <c r="F44" s="33"/>
      <c r="G44" s="33"/>
      <c r="H44" s="32"/>
    </row>
    <row r="45" spans="1:8" x14ac:dyDescent="0.25">
      <c r="A45" s="471"/>
      <c r="B45" s="470"/>
      <c r="C45" s="470"/>
      <c r="D45" s="470"/>
      <c r="E45" s="470"/>
      <c r="F45" s="470"/>
      <c r="G45" s="470"/>
      <c r="H45" s="472"/>
    </row>
    <row r="46" spans="1:8" x14ac:dyDescent="0.25">
      <c r="A46" s="471"/>
      <c r="B46" s="470"/>
      <c r="C46" s="470"/>
      <c r="D46" s="470"/>
      <c r="E46" s="470"/>
      <c r="F46" s="470"/>
      <c r="G46" s="470"/>
      <c r="H46" s="472"/>
    </row>
    <row r="47" spans="1:8" x14ac:dyDescent="0.25">
      <c r="A47" s="34" t="s">
        <v>23</v>
      </c>
      <c r="B47" s="33"/>
      <c r="C47" s="33"/>
      <c r="D47" s="33"/>
      <c r="E47" s="33"/>
      <c r="F47" s="33"/>
      <c r="G47" s="33"/>
      <c r="H47" s="32"/>
    </row>
    <row r="48" spans="1:8" x14ac:dyDescent="0.25">
      <c r="A48" s="471"/>
      <c r="B48" s="470"/>
      <c r="C48" s="470"/>
      <c r="D48" s="470"/>
      <c r="E48" s="470"/>
      <c r="F48" s="470"/>
      <c r="G48" s="470"/>
      <c r="H48" s="472"/>
    </row>
    <row r="49" spans="1:8" x14ac:dyDescent="0.25">
      <c r="A49" s="471"/>
      <c r="B49" s="470"/>
      <c r="C49" s="470"/>
      <c r="D49" s="470"/>
      <c r="E49" s="470"/>
      <c r="F49" s="470"/>
      <c r="G49" s="470"/>
      <c r="H49" s="472"/>
    </row>
    <row r="50" spans="1:8" x14ac:dyDescent="0.25">
      <c r="A50" s="34" t="s">
        <v>22</v>
      </c>
      <c r="B50" s="33"/>
      <c r="C50" s="33"/>
      <c r="D50" s="33"/>
      <c r="E50" s="33"/>
      <c r="F50" s="33"/>
      <c r="G50" s="33"/>
      <c r="H50" s="32"/>
    </row>
    <row r="51" spans="1:8" x14ac:dyDescent="0.25">
      <c r="A51" s="471"/>
      <c r="B51" s="470"/>
      <c r="C51" s="470"/>
      <c r="D51" s="470"/>
      <c r="E51" s="470"/>
      <c r="F51" s="470"/>
      <c r="G51" s="470"/>
      <c r="H51" s="472"/>
    </row>
    <row r="52" spans="1:8" x14ac:dyDescent="0.25">
      <c r="A52" s="471"/>
      <c r="B52" s="470"/>
      <c r="C52" s="470"/>
      <c r="D52" s="470"/>
      <c r="E52" s="470"/>
      <c r="F52" s="470"/>
      <c r="G52" s="470"/>
      <c r="H52" s="472"/>
    </row>
    <row r="53" spans="1:8" ht="13.8" thickBot="1" x14ac:dyDescent="0.3">
      <c r="A53" s="31" t="s">
        <v>0</v>
      </c>
      <c r="B53" s="29"/>
      <c r="C53" s="30"/>
      <c r="D53" s="29"/>
      <c r="E53" s="29"/>
      <c r="F53" s="29"/>
      <c r="G53" s="29"/>
      <c r="H53" s="28"/>
    </row>
    <row r="54" spans="1:8" ht="13.8" thickTop="1" x14ac:dyDescent="0.25">
      <c r="A54" s="27"/>
      <c r="B54" s="27"/>
    </row>
    <row r="56" spans="1:8" x14ac:dyDescent="0.25">
      <c r="C56" s="2"/>
    </row>
  </sheetData>
  <mergeCells count="126">
    <mergeCell ref="A13:A14"/>
    <mergeCell ref="B13:B14"/>
    <mergeCell ref="C13:D14"/>
    <mergeCell ref="E13:F14"/>
    <mergeCell ref="G13:H14"/>
    <mergeCell ref="A1:H1"/>
    <mergeCell ref="A2:H2"/>
    <mergeCell ref="A3:H3"/>
    <mergeCell ref="A4:H4"/>
    <mergeCell ref="A6:H6"/>
    <mergeCell ref="A7:A8"/>
    <mergeCell ref="B7:B8"/>
    <mergeCell ref="C7:D8"/>
    <mergeCell ref="E7:F8"/>
    <mergeCell ref="G7:H8"/>
    <mergeCell ref="C9:D9"/>
    <mergeCell ref="E9:F9"/>
    <mergeCell ref="G9:H9"/>
    <mergeCell ref="A10:A11"/>
    <mergeCell ref="B10:B11"/>
    <mergeCell ref="C10:D11"/>
    <mergeCell ref="E10:F11"/>
    <mergeCell ref="G10:H11"/>
    <mergeCell ref="C12:D12"/>
    <mergeCell ref="E12:F12"/>
    <mergeCell ref="G12:H12"/>
    <mergeCell ref="A25:A26"/>
    <mergeCell ref="B25:B26"/>
    <mergeCell ref="C25:D26"/>
    <mergeCell ref="E25:F26"/>
    <mergeCell ref="G25:H26"/>
    <mergeCell ref="C15:D15"/>
    <mergeCell ref="E15:F15"/>
    <mergeCell ref="G15:H15"/>
    <mergeCell ref="A16:A17"/>
    <mergeCell ref="B16:B17"/>
    <mergeCell ref="C16:D17"/>
    <mergeCell ref="E16:F17"/>
    <mergeCell ref="G16:H17"/>
    <mergeCell ref="C18:D18"/>
    <mergeCell ref="E18:F18"/>
    <mergeCell ref="G18:H18"/>
    <mergeCell ref="A19:A20"/>
    <mergeCell ref="B19:B20"/>
    <mergeCell ref="C19:D20"/>
    <mergeCell ref="E19:F20"/>
    <mergeCell ref="G19:H20"/>
    <mergeCell ref="C21:D21"/>
    <mergeCell ref="E21:F21"/>
    <mergeCell ref="G21:H21"/>
    <mergeCell ref="A22:A23"/>
    <mergeCell ref="B22:B23"/>
    <mergeCell ref="C22:D23"/>
    <mergeCell ref="E22:F23"/>
    <mergeCell ref="G22:H23"/>
    <mergeCell ref="C24:D24"/>
    <mergeCell ref="E24:F24"/>
    <mergeCell ref="G24:H24"/>
    <mergeCell ref="G30:G31"/>
    <mergeCell ref="H30:H31"/>
    <mergeCell ref="A33:A34"/>
    <mergeCell ref="B33:B34"/>
    <mergeCell ref="C33:C34"/>
    <mergeCell ref="D33:D34"/>
    <mergeCell ref="C27:D27"/>
    <mergeCell ref="E27:F27"/>
    <mergeCell ref="G27:H27"/>
    <mergeCell ref="A29:H29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G39:G40"/>
    <mergeCell ref="H39:H40"/>
    <mergeCell ref="E33:E34"/>
    <mergeCell ref="F33:F34"/>
    <mergeCell ref="G33:G34"/>
    <mergeCell ref="H33:H34"/>
    <mergeCell ref="E36:E37"/>
    <mergeCell ref="F36:F37"/>
    <mergeCell ref="G36:G37"/>
    <mergeCell ref="H36:H37"/>
    <mergeCell ref="G45:G46"/>
    <mergeCell ref="H45:H46"/>
    <mergeCell ref="A42:A43"/>
    <mergeCell ref="B42:B43"/>
    <mergeCell ref="C42:C43"/>
    <mergeCell ref="D42:D43"/>
    <mergeCell ref="G42:G43"/>
    <mergeCell ref="H42:H43"/>
    <mergeCell ref="E39:E40"/>
    <mergeCell ref="F39:F40"/>
    <mergeCell ref="A45:A46"/>
    <mergeCell ref="B45:B46"/>
    <mergeCell ref="C45:C46"/>
    <mergeCell ref="D45:D46"/>
    <mergeCell ref="E45:E46"/>
    <mergeCell ref="F45:F46"/>
    <mergeCell ref="E42:E43"/>
    <mergeCell ref="F42:F43"/>
    <mergeCell ref="A39:A40"/>
    <mergeCell ref="B39:B40"/>
    <mergeCell ref="C39:C40"/>
    <mergeCell ref="D39:D40"/>
    <mergeCell ref="E48:E49"/>
    <mergeCell ref="F48:F49"/>
    <mergeCell ref="A48:A49"/>
    <mergeCell ref="B48:B49"/>
    <mergeCell ref="C48:C49"/>
    <mergeCell ref="D48:D49"/>
    <mergeCell ref="G48:G49"/>
    <mergeCell ref="H48:H49"/>
    <mergeCell ref="A51:A52"/>
    <mergeCell ref="B51:B52"/>
    <mergeCell ref="C51:C52"/>
    <mergeCell ref="D51:D52"/>
    <mergeCell ref="E51:E52"/>
    <mergeCell ref="F51:F52"/>
    <mergeCell ref="G51:G52"/>
    <mergeCell ref="H51:H5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8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15"/>
  <sheetViews>
    <sheetView showGridLines="0" zoomScaleNormal="100" workbookViewId="0">
      <selection activeCell="F28" sqref="F28"/>
    </sheetView>
  </sheetViews>
  <sheetFormatPr baseColWidth="10" defaultColWidth="11.44140625" defaultRowHeight="13.2" x14ac:dyDescent="0.25"/>
  <cols>
    <col min="1" max="1" width="36.109375" style="1" customWidth="1"/>
    <col min="2" max="7" width="16.6640625" style="1" customWidth="1"/>
    <col min="8" max="16384" width="11.44140625" style="1"/>
  </cols>
  <sheetData>
    <row r="1" spans="1:8" x14ac:dyDescent="0.25">
      <c r="A1" s="503" t="s">
        <v>21</v>
      </c>
      <c r="B1" s="504"/>
      <c r="C1" s="504"/>
      <c r="D1" s="504"/>
      <c r="E1" s="504"/>
      <c r="F1" s="504"/>
      <c r="G1" s="504"/>
      <c r="H1" s="505"/>
    </row>
    <row r="2" spans="1:8" ht="13.8" thickBot="1" x14ac:dyDescent="0.3">
      <c r="A2" s="506" t="s">
        <v>20</v>
      </c>
      <c r="B2" s="507"/>
      <c r="C2" s="507"/>
      <c r="D2" s="507"/>
      <c r="E2" s="507"/>
      <c r="F2" s="507"/>
      <c r="G2" s="507"/>
      <c r="H2" s="508"/>
    </row>
    <row r="4" spans="1:8" ht="13.8" thickBot="1" x14ac:dyDescent="0.3">
      <c r="A4" s="309" t="s">
        <v>19</v>
      </c>
      <c r="B4" s="309"/>
      <c r="C4" s="309"/>
      <c r="D4" s="309"/>
      <c r="E4" s="309"/>
      <c r="F4" s="309"/>
      <c r="G4" s="309"/>
    </row>
    <row r="5" spans="1:8" ht="41.4" thickTop="1" x14ac:dyDescent="0.25">
      <c r="A5" s="26" t="s">
        <v>18</v>
      </c>
      <c r="B5" s="25" t="s">
        <v>17</v>
      </c>
      <c r="C5" s="25" t="s">
        <v>16</v>
      </c>
      <c r="D5" s="25" t="s">
        <v>15</v>
      </c>
      <c r="E5" s="25" t="s">
        <v>14</v>
      </c>
      <c r="F5" s="25" t="s">
        <v>13</v>
      </c>
      <c r="G5" s="25" t="s">
        <v>12</v>
      </c>
      <c r="H5" s="24" t="s">
        <v>11</v>
      </c>
    </row>
    <row r="6" spans="1:8" ht="20.399999999999999" x14ac:dyDescent="0.25">
      <c r="A6" s="18" t="s">
        <v>10</v>
      </c>
      <c r="B6" s="17" t="s">
        <v>3</v>
      </c>
      <c r="C6" s="16" t="s">
        <v>2</v>
      </c>
      <c r="D6" s="16" t="s">
        <v>2</v>
      </c>
      <c r="E6" s="16" t="s">
        <v>2</v>
      </c>
      <c r="F6" s="16" t="s">
        <v>2</v>
      </c>
      <c r="G6" s="15"/>
      <c r="H6" s="14" t="s">
        <v>2</v>
      </c>
    </row>
    <row r="7" spans="1:8" ht="21.75" customHeight="1" x14ac:dyDescent="0.25">
      <c r="A7" s="18" t="s">
        <v>9</v>
      </c>
      <c r="B7" s="17" t="s">
        <v>3</v>
      </c>
      <c r="C7" s="16" t="s">
        <v>2</v>
      </c>
      <c r="D7" s="16" t="s">
        <v>2</v>
      </c>
      <c r="E7" s="16" t="s">
        <v>2</v>
      </c>
      <c r="F7" s="16" t="s">
        <v>2</v>
      </c>
      <c r="G7" s="15"/>
      <c r="H7" s="14" t="s">
        <v>2</v>
      </c>
    </row>
    <row r="8" spans="1:8" x14ac:dyDescent="0.25">
      <c r="A8" s="18" t="s">
        <v>8</v>
      </c>
      <c r="B8" s="17" t="s">
        <v>3</v>
      </c>
      <c r="C8" s="16" t="s">
        <v>2</v>
      </c>
      <c r="D8" s="16" t="s">
        <v>2</v>
      </c>
      <c r="E8" s="16" t="s">
        <v>2</v>
      </c>
      <c r="F8" s="16" t="s">
        <v>2</v>
      </c>
      <c r="G8" s="15"/>
      <c r="H8" s="14" t="s">
        <v>2</v>
      </c>
    </row>
    <row r="9" spans="1:8" ht="20.399999999999999" x14ac:dyDescent="0.25">
      <c r="A9" s="18" t="s">
        <v>7</v>
      </c>
      <c r="B9" s="17" t="s">
        <v>3</v>
      </c>
      <c r="C9" s="16" t="s">
        <v>2</v>
      </c>
      <c r="D9" s="16" t="s">
        <v>2</v>
      </c>
      <c r="E9" s="16" t="s">
        <v>2</v>
      </c>
      <c r="F9" s="16" t="s">
        <v>2</v>
      </c>
      <c r="G9" s="15"/>
      <c r="H9" s="14" t="s">
        <v>2</v>
      </c>
    </row>
    <row r="10" spans="1:8" x14ac:dyDescent="0.25">
      <c r="A10" s="23" t="s">
        <v>6</v>
      </c>
      <c r="B10" s="20"/>
      <c r="C10" s="20"/>
      <c r="D10" s="22"/>
      <c r="E10" s="22"/>
      <c r="F10" s="21"/>
      <c r="G10" s="20"/>
      <c r="H10" s="19"/>
    </row>
    <row r="11" spans="1:8" ht="20.399999999999999" x14ac:dyDescent="0.25">
      <c r="A11" s="18" t="s">
        <v>5</v>
      </c>
      <c r="B11" s="17" t="s">
        <v>3</v>
      </c>
      <c r="C11" s="16" t="s">
        <v>2</v>
      </c>
      <c r="D11" s="16" t="s">
        <v>2</v>
      </c>
      <c r="E11" s="16" t="s">
        <v>2</v>
      </c>
      <c r="F11" s="16" t="s">
        <v>2</v>
      </c>
      <c r="G11" s="15"/>
      <c r="H11" s="14" t="s">
        <v>2</v>
      </c>
    </row>
    <row r="12" spans="1:8" x14ac:dyDescent="0.25">
      <c r="A12" s="18" t="s">
        <v>4</v>
      </c>
      <c r="B12" s="17" t="s">
        <v>3</v>
      </c>
      <c r="C12" s="16" t="s">
        <v>2</v>
      </c>
      <c r="D12" s="16" t="s">
        <v>2</v>
      </c>
      <c r="E12" s="16" t="s">
        <v>2</v>
      </c>
      <c r="F12" s="16" t="s">
        <v>2</v>
      </c>
      <c r="G12" s="15"/>
      <c r="H12" s="14" t="s">
        <v>2</v>
      </c>
    </row>
    <row r="13" spans="1:8" ht="13.8" thickBot="1" x14ac:dyDescent="0.3">
      <c r="A13" s="13" t="s">
        <v>1</v>
      </c>
      <c r="B13" s="10"/>
      <c r="C13" s="10"/>
      <c r="D13" s="12"/>
      <c r="E13" s="12"/>
      <c r="F13" s="11"/>
      <c r="G13" s="10"/>
      <c r="H13" s="9"/>
    </row>
    <row r="14" spans="1:8" ht="13.8" thickBot="1" x14ac:dyDescent="0.3">
      <c r="A14" s="8" t="s">
        <v>0</v>
      </c>
      <c r="B14" s="5"/>
      <c r="C14" s="5"/>
      <c r="D14" s="7"/>
      <c r="E14" s="7"/>
      <c r="F14" s="6"/>
      <c r="G14" s="5"/>
      <c r="H14" s="4"/>
    </row>
    <row r="15" spans="1:8" ht="13.8" thickTop="1" x14ac:dyDescent="0.25"/>
  </sheetData>
  <mergeCells count="3">
    <mergeCell ref="A1:H1"/>
    <mergeCell ref="A2:H2"/>
    <mergeCell ref="A4:G4"/>
  </mergeCells>
  <printOptions horizontalCentered="1"/>
  <pageMargins left="0.78740157480314965" right="0.78740157480314965" top="0.75" bottom="0.63" header="0.51181102362204722" footer="0.51181102362204722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7" workbookViewId="0">
      <selection activeCell="A38" sqref="A38"/>
    </sheetView>
  </sheetViews>
  <sheetFormatPr baseColWidth="10" defaultColWidth="11.44140625" defaultRowHeight="10.199999999999999" x14ac:dyDescent="0.3"/>
  <cols>
    <col min="1" max="1" width="30.6640625" style="47" customWidth="1"/>
    <col min="2" max="2" width="10.6640625" style="47" customWidth="1"/>
    <col min="3" max="6" width="15.6640625" style="47" customWidth="1"/>
    <col min="7" max="16384" width="11.44140625" style="47"/>
  </cols>
  <sheetData>
    <row r="1" spans="1:6" ht="13.2" x14ac:dyDescent="0.3">
      <c r="A1" s="290" t="s">
        <v>739</v>
      </c>
      <c r="B1" s="291"/>
      <c r="C1" s="291"/>
      <c r="D1" s="291"/>
      <c r="E1" s="291"/>
      <c r="F1" s="52" t="s">
        <v>675</v>
      </c>
    </row>
    <row r="2" spans="1:6" ht="13.2" x14ac:dyDescent="0.3">
      <c r="A2" s="290" t="s">
        <v>768</v>
      </c>
      <c r="B2" s="291"/>
      <c r="C2" s="291"/>
      <c r="D2" s="291"/>
      <c r="E2" s="291"/>
      <c r="F2" s="52" t="s">
        <v>767</v>
      </c>
    </row>
    <row r="3" spans="1:6" ht="13.2" x14ac:dyDescent="0.3">
      <c r="A3" s="292" t="s">
        <v>766</v>
      </c>
      <c r="B3" s="309"/>
      <c r="C3" s="309"/>
      <c r="D3" s="309"/>
      <c r="E3" s="309"/>
      <c r="F3" s="309"/>
    </row>
    <row r="4" spans="1:6" ht="13.2" x14ac:dyDescent="0.3">
      <c r="A4" s="292" t="s">
        <v>735</v>
      </c>
      <c r="B4" s="309"/>
      <c r="C4" s="309"/>
      <c r="D4" s="309"/>
      <c r="E4" s="309"/>
      <c r="F4" s="309"/>
    </row>
    <row r="5" spans="1:6" ht="13.2" x14ac:dyDescent="0.3">
      <c r="A5" s="292" t="s">
        <v>765</v>
      </c>
      <c r="B5" s="309"/>
      <c r="C5" s="309"/>
      <c r="D5" s="309"/>
      <c r="E5" s="309"/>
      <c r="F5" s="309"/>
    </row>
    <row r="6" spans="1:6" ht="13.2" x14ac:dyDescent="0.3">
      <c r="A6" s="290" t="s">
        <v>733</v>
      </c>
      <c r="B6" s="291"/>
      <c r="C6" s="297" t="s">
        <v>732</v>
      </c>
      <c r="D6" s="291"/>
      <c r="E6" s="297" t="s">
        <v>731</v>
      </c>
      <c r="F6" s="291"/>
    </row>
    <row r="7" spans="1:6" ht="13.2" x14ac:dyDescent="0.3">
      <c r="A7" s="310" t="s">
        <v>764</v>
      </c>
      <c r="B7" s="311"/>
      <c r="C7" s="312">
        <f>SUM(C8:C17)</f>
        <v>553358843</v>
      </c>
      <c r="D7" s="313"/>
      <c r="E7" s="312">
        <f>SUM(E8:E17)</f>
        <v>0</v>
      </c>
      <c r="F7" s="313"/>
    </row>
    <row r="8" spans="1:6" ht="13.2" x14ac:dyDescent="0.3">
      <c r="A8" s="314" t="s">
        <v>763</v>
      </c>
      <c r="B8" s="315"/>
      <c r="C8" s="268">
        <v>58766500</v>
      </c>
      <c r="D8" s="316"/>
      <c r="E8" s="268">
        <v>0</v>
      </c>
      <c r="F8" s="316"/>
    </row>
    <row r="9" spans="1:6" ht="13.2" x14ac:dyDescent="0.3">
      <c r="A9" s="314" t="s">
        <v>762</v>
      </c>
      <c r="B9" s="315"/>
      <c r="C9" s="268">
        <v>728320</v>
      </c>
      <c r="D9" s="316"/>
      <c r="E9" s="268">
        <v>0</v>
      </c>
      <c r="F9" s="316"/>
    </row>
    <row r="10" spans="1:6" ht="13.2" x14ac:dyDescent="0.3">
      <c r="A10" s="314" t="s">
        <v>761</v>
      </c>
      <c r="B10" s="315"/>
      <c r="C10" s="268">
        <v>802800</v>
      </c>
      <c r="D10" s="316"/>
      <c r="E10" s="268">
        <v>0</v>
      </c>
      <c r="F10" s="316"/>
    </row>
    <row r="11" spans="1:6" ht="13.2" x14ac:dyDescent="0.3">
      <c r="A11" s="314" t="s">
        <v>760</v>
      </c>
      <c r="B11" s="315"/>
      <c r="C11" s="268">
        <v>55214366</v>
      </c>
      <c r="D11" s="316"/>
      <c r="E11" s="268">
        <v>0</v>
      </c>
      <c r="F11" s="316"/>
    </row>
    <row r="12" spans="1:6" ht="13.2" x14ac:dyDescent="0.3">
      <c r="A12" s="314" t="s">
        <v>759</v>
      </c>
      <c r="B12" s="315"/>
      <c r="C12" s="268"/>
      <c r="D12" s="316"/>
      <c r="E12" s="268"/>
      <c r="F12" s="316"/>
    </row>
    <row r="13" spans="1:6" ht="13.2" x14ac:dyDescent="0.3">
      <c r="A13" s="314" t="s">
        <v>758</v>
      </c>
      <c r="B13" s="315"/>
      <c r="C13" s="268"/>
      <c r="D13" s="316"/>
      <c r="E13" s="268"/>
      <c r="F13" s="316"/>
    </row>
    <row r="14" spans="1:6" ht="13.2" x14ac:dyDescent="0.3">
      <c r="A14" s="314" t="s">
        <v>757</v>
      </c>
      <c r="B14" s="315"/>
      <c r="C14" s="268">
        <v>4332610</v>
      </c>
      <c r="D14" s="316"/>
      <c r="E14" s="268">
        <v>0</v>
      </c>
      <c r="F14" s="316"/>
    </row>
    <row r="15" spans="1:6" ht="13.2" x14ac:dyDescent="0.3">
      <c r="A15" s="314" t="s">
        <v>756</v>
      </c>
      <c r="B15" s="315"/>
      <c r="C15" s="268">
        <v>173464763</v>
      </c>
      <c r="D15" s="316"/>
      <c r="E15" s="268">
        <v>0</v>
      </c>
      <c r="F15" s="316"/>
    </row>
    <row r="16" spans="1:6" ht="13.2" x14ac:dyDescent="0.3">
      <c r="A16" s="314" t="s">
        <v>755</v>
      </c>
      <c r="B16" s="315"/>
      <c r="C16" s="268">
        <v>251710509</v>
      </c>
      <c r="D16" s="316"/>
      <c r="E16" s="268">
        <v>0</v>
      </c>
      <c r="F16" s="316"/>
    </row>
    <row r="17" spans="1:6" ht="13.2" x14ac:dyDescent="0.3">
      <c r="A17" s="314" t="s">
        <v>754</v>
      </c>
      <c r="B17" s="315"/>
      <c r="C17" s="268">
        <v>8338975</v>
      </c>
      <c r="D17" s="316"/>
      <c r="E17" s="268">
        <v>0</v>
      </c>
      <c r="F17" s="316"/>
    </row>
    <row r="18" spans="1:6" ht="13.2" x14ac:dyDescent="0.3">
      <c r="A18" s="317" t="s">
        <v>753</v>
      </c>
      <c r="B18" s="318"/>
      <c r="C18" s="319">
        <f>SUM(C19:C22)</f>
        <v>4079533</v>
      </c>
      <c r="D18" s="320"/>
      <c r="E18" s="319">
        <f>SUM(E19:E22)</f>
        <v>657722207</v>
      </c>
      <c r="F18" s="320"/>
    </row>
    <row r="19" spans="1:6" ht="13.2" x14ac:dyDescent="0.3">
      <c r="A19" s="314" t="s">
        <v>752</v>
      </c>
      <c r="B19" s="315"/>
      <c r="C19" s="268"/>
      <c r="D19" s="316"/>
      <c r="E19" s="268"/>
      <c r="F19" s="316"/>
    </row>
    <row r="20" spans="1:6" ht="13.2" x14ac:dyDescent="0.3">
      <c r="A20" s="314" t="s">
        <v>751</v>
      </c>
      <c r="B20" s="315"/>
      <c r="C20" s="268">
        <v>0</v>
      </c>
      <c r="D20" s="316"/>
      <c r="E20" s="268">
        <v>657722207</v>
      </c>
      <c r="F20" s="316"/>
    </row>
    <row r="21" spans="1:6" ht="13.2" x14ac:dyDescent="0.3">
      <c r="A21" s="314" t="s">
        <v>750</v>
      </c>
      <c r="B21" s="315"/>
      <c r="C21" s="268">
        <v>4079533</v>
      </c>
      <c r="D21" s="316"/>
      <c r="E21" s="268">
        <v>0</v>
      </c>
      <c r="F21" s="316"/>
    </row>
    <row r="22" spans="1:6" ht="13.2" x14ac:dyDescent="0.3">
      <c r="A22" s="321" t="s">
        <v>749</v>
      </c>
      <c r="B22" s="322"/>
      <c r="C22" s="264"/>
      <c r="D22" s="323"/>
      <c r="E22" s="264"/>
      <c r="F22" s="323"/>
    </row>
    <row r="23" spans="1:6" ht="13.2" x14ac:dyDescent="0.3">
      <c r="A23" s="274" t="s">
        <v>251</v>
      </c>
      <c r="B23" s="275"/>
      <c r="C23" s="324">
        <f>C$7+C$18</f>
        <v>557438376</v>
      </c>
      <c r="D23" s="325"/>
      <c r="E23" s="326">
        <f>E$7+E$18</f>
        <v>657722207</v>
      </c>
      <c r="F23" s="325"/>
    </row>
    <row r="24" spans="1:6" ht="13.2" x14ac:dyDescent="0.3">
      <c r="A24" s="274" t="s">
        <v>748</v>
      </c>
      <c r="B24" s="275"/>
      <c r="C24" s="305">
        <f>E23-C23</f>
        <v>100283831</v>
      </c>
      <c r="D24" s="325"/>
      <c r="E24" s="325"/>
      <c r="F24" s="325"/>
    </row>
    <row r="25" spans="1:6" ht="13.2" x14ac:dyDescent="0.3">
      <c r="A25" s="292" t="s">
        <v>711</v>
      </c>
      <c r="B25" s="309"/>
      <c r="C25" s="309"/>
      <c r="D25" s="309"/>
      <c r="E25" s="309"/>
      <c r="F25" s="309"/>
    </row>
    <row r="26" spans="1:6" ht="13.2" x14ac:dyDescent="0.3">
      <c r="A26" s="327" t="s">
        <v>747</v>
      </c>
      <c r="B26" s="328"/>
      <c r="C26" s="329"/>
      <c r="D26" s="330"/>
      <c r="E26" s="329"/>
      <c r="F26" s="330"/>
    </row>
    <row r="27" spans="1:6" ht="13.2" x14ac:dyDescent="0.3">
      <c r="A27" s="331" t="s">
        <v>746</v>
      </c>
      <c r="B27" s="332"/>
      <c r="C27" s="333"/>
      <c r="D27" s="334"/>
      <c r="E27" s="333"/>
      <c r="F27" s="334"/>
    </row>
    <row r="28" spans="1:6" ht="13.2" x14ac:dyDescent="0.3">
      <c r="A28" s="335" t="s">
        <v>251</v>
      </c>
      <c r="B28" s="336"/>
      <c r="C28" s="337">
        <f>C$26+C$27</f>
        <v>0</v>
      </c>
      <c r="D28" s="338"/>
      <c r="E28" s="339">
        <f>E$26+E$27</f>
        <v>0</v>
      </c>
      <c r="F28" s="338"/>
    </row>
    <row r="29" spans="1:6" ht="13.2" x14ac:dyDescent="0.3">
      <c r="A29" s="335" t="s">
        <v>745</v>
      </c>
      <c r="B29" s="336"/>
      <c r="C29" s="341">
        <f>E28-C28</f>
        <v>0</v>
      </c>
      <c r="D29" s="338"/>
      <c r="E29" s="338"/>
      <c r="F29" s="338"/>
    </row>
    <row r="30" spans="1:6" ht="13.2" x14ac:dyDescent="0.3">
      <c r="A30" s="292" t="s">
        <v>708</v>
      </c>
      <c r="B30" s="309"/>
      <c r="C30" s="309"/>
      <c r="D30" s="309"/>
      <c r="E30" s="309"/>
      <c r="F30" s="309"/>
    </row>
    <row r="31" spans="1:6" ht="13.2" x14ac:dyDescent="0.3">
      <c r="A31" s="274" t="s">
        <v>744</v>
      </c>
      <c r="B31" s="275"/>
      <c r="C31" s="305">
        <v>0</v>
      </c>
      <c r="D31" s="325"/>
      <c r="E31" s="305">
        <v>275456289</v>
      </c>
      <c r="F31" s="325"/>
    </row>
    <row r="32" spans="1:6" ht="13.2" x14ac:dyDescent="0.3">
      <c r="A32" s="274" t="s">
        <v>743</v>
      </c>
      <c r="B32" s="275"/>
      <c r="C32" s="342">
        <v>0</v>
      </c>
      <c r="D32" s="343"/>
      <c r="E32" s="305">
        <v>0</v>
      </c>
      <c r="F32" s="325"/>
    </row>
    <row r="33" spans="1:6" ht="13.2" x14ac:dyDescent="0.3">
      <c r="A33" s="274" t="s">
        <v>251</v>
      </c>
      <c r="B33" s="275"/>
      <c r="C33" s="354">
        <f>C$31</f>
        <v>0</v>
      </c>
      <c r="D33" s="325"/>
      <c r="E33" s="355">
        <f>E$31+E$32</f>
        <v>275456289</v>
      </c>
      <c r="F33" s="325"/>
    </row>
    <row r="34" spans="1:6" ht="13.2" x14ac:dyDescent="0.3">
      <c r="A34" s="340"/>
      <c r="B34" s="309"/>
      <c r="C34" s="309"/>
      <c r="D34" s="309"/>
      <c r="E34" s="309"/>
      <c r="F34" s="309"/>
    </row>
    <row r="35" spans="1:6" ht="13.2" x14ac:dyDescent="0.3">
      <c r="A35" s="344" t="s">
        <v>742</v>
      </c>
      <c r="B35" s="345"/>
      <c r="C35" s="345"/>
      <c r="D35" s="345"/>
      <c r="E35" s="345"/>
      <c r="F35" s="346"/>
    </row>
    <row r="36" spans="1:6" ht="13.2" x14ac:dyDescent="0.3">
      <c r="A36" s="347" t="s">
        <v>705</v>
      </c>
      <c r="B36" s="348"/>
      <c r="C36" s="133">
        <f>C33+C28+C23</f>
        <v>557438376</v>
      </c>
      <c r="D36" s="349" t="s">
        <v>704</v>
      </c>
      <c r="E36" s="348"/>
      <c r="F36" s="133">
        <f>E33+E28+E23</f>
        <v>933178496</v>
      </c>
    </row>
    <row r="37" spans="1:6" ht="13.2" x14ac:dyDescent="0.3">
      <c r="A37" s="350" t="s">
        <v>741</v>
      </c>
      <c r="B37" s="351"/>
      <c r="C37" s="351"/>
      <c r="D37" s="351"/>
      <c r="E37" s="352">
        <f>F36-C36</f>
        <v>375740120</v>
      </c>
      <c r="F37" s="353"/>
    </row>
    <row r="38" spans="1:6" x14ac:dyDescent="0.3">
      <c r="A38" s="87" t="s">
        <v>740</v>
      </c>
      <c r="C38" s="89"/>
      <c r="D38" s="89"/>
      <c r="E38" s="89"/>
      <c r="F38" s="89"/>
    </row>
    <row r="39" spans="1:6" x14ac:dyDescent="0.3">
      <c r="C39" s="89"/>
      <c r="D39" s="89"/>
      <c r="E39" s="89"/>
      <c r="F39" s="89"/>
    </row>
    <row r="40" spans="1:6" x14ac:dyDescent="0.3">
      <c r="C40" s="89"/>
      <c r="D40" s="89"/>
      <c r="E40" s="89"/>
      <c r="F40" s="89"/>
    </row>
  </sheetData>
  <mergeCells count="89">
    <mergeCell ref="A35:F35"/>
    <mergeCell ref="A36:B36"/>
    <mergeCell ref="D36:E36"/>
    <mergeCell ref="A37:D37"/>
    <mergeCell ref="E37:F37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27:B27"/>
    <mergeCell ref="C27:D27"/>
    <mergeCell ref="E27:F27"/>
    <mergeCell ref="A28:B28"/>
    <mergeCell ref="C28:D28"/>
    <mergeCell ref="E28:F28"/>
    <mergeCell ref="A30:F30"/>
    <mergeCell ref="A24:B24"/>
    <mergeCell ref="C24:F24"/>
    <mergeCell ref="A26:B26"/>
    <mergeCell ref="C26:D26"/>
    <mergeCell ref="E26:F26"/>
    <mergeCell ref="A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7" workbookViewId="0">
      <selection activeCell="A37" sqref="A37:A38"/>
    </sheetView>
  </sheetViews>
  <sheetFormatPr baseColWidth="10" defaultColWidth="11.44140625" defaultRowHeight="10.199999999999999" x14ac:dyDescent="0.3"/>
  <cols>
    <col min="1" max="1" width="30.6640625" style="47" customWidth="1"/>
    <col min="2" max="2" width="10.6640625" style="47" customWidth="1"/>
    <col min="3" max="6" width="15.6640625" style="47" customWidth="1"/>
    <col min="7" max="16384" width="11.44140625" style="47"/>
  </cols>
  <sheetData>
    <row r="1" spans="1:6" ht="13.2" x14ac:dyDescent="0.3">
      <c r="A1" s="290" t="s">
        <v>739</v>
      </c>
      <c r="B1" s="291"/>
      <c r="C1" s="291"/>
      <c r="D1" s="291"/>
      <c r="E1" s="291"/>
      <c r="F1" s="52" t="s">
        <v>675</v>
      </c>
    </row>
    <row r="2" spans="1:6" ht="13.2" x14ac:dyDescent="0.3">
      <c r="A2" s="290" t="s">
        <v>738</v>
      </c>
      <c r="B2" s="291"/>
      <c r="C2" s="291"/>
      <c r="D2" s="291"/>
      <c r="E2" s="291"/>
      <c r="F2" s="52" t="s">
        <v>737</v>
      </c>
    </row>
    <row r="3" spans="1:6" ht="13.2" x14ac:dyDescent="0.3">
      <c r="A3" s="292" t="s">
        <v>736</v>
      </c>
      <c r="B3" s="309"/>
      <c r="C3" s="309"/>
      <c r="D3" s="309"/>
      <c r="E3" s="309"/>
      <c r="F3" s="309"/>
    </row>
    <row r="4" spans="1:6" ht="13.2" x14ac:dyDescent="0.3">
      <c r="A4" s="292" t="s">
        <v>735</v>
      </c>
      <c r="B4" s="309"/>
      <c r="C4" s="309"/>
      <c r="D4" s="309"/>
      <c r="E4" s="309"/>
      <c r="F4" s="309"/>
    </row>
    <row r="5" spans="1:6" ht="13.2" x14ac:dyDescent="0.3">
      <c r="A5" s="292" t="s">
        <v>734</v>
      </c>
      <c r="B5" s="309"/>
      <c r="C5" s="309"/>
      <c r="D5" s="309"/>
      <c r="E5" s="309"/>
      <c r="F5" s="309"/>
    </row>
    <row r="6" spans="1:6" ht="13.2" x14ac:dyDescent="0.3">
      <c r="A6" s="290" t="s">
        <v>733</v>
      </c>
      <c r="B6" s="291"/>
      <c r="C6" s="297" t="s">
        <v>732</v>
      </c>
      <c r="D6" s="291"/>
      <c r="E6" s="297" t="s">
        <v>731</v>
      </c>
      <c r="F6" s="291"/>
    </row>
    <row r="7" spans="1:6" ht="13.2" x14ac:dyDescent="0.3">
      <c r="A7" s="310" t="s">
        <v>730</v>
      </c>
      <c r="B7" s="311"/>
      <c r="C7" s="312">
        <f>SUM(C8:C17)</f>
        <v>3424557132</v>
      </c>
      <c r="D7" s="313"/>
      <c r="E7" s="312">
        <f>SUM(E8:E17)</f>
        <v>3531117521</v>
      </c>
      <c r="F7" s="313"/>
    </row>
    <row r="8" spans="1:6" ht="13.2" x14ac:dyDescent="0.3">
      <c r="A8" s="314" t="s">
        <v>729</v>
      </c>
      <c r="B8" s="315"/>
      <c r="C8" s="268">
        <v>881434047</v>
      </c>
      <c r="D8" s="316"/>
      <c r="E8" s="268">
        <v>2720180456</v>
      </c>
      <c r="F8" s="316"/>
    </row>
    <row r="9" spans="1:6" ht="13.2" x14ac:dyDescent="0.3">
      <c r="A9" s="314" t="s">
        <v>728</v>
      </c>
      <c r="B9" s="315"/>
      <c r="C9" s="268">
        <v>28089604</v>
      </c>
      <c r="D9" s="316"/>
      <c r="E9" s="268">
        <v>24570167</v>
      </c>
      <c r="F9" s="316"/>
    </row>
    <row r="10" spans="1:6" ht="13.2" x14ac:dyDescent="0.3">
      <c r="A10" s="314" t="s">
        <v>727</v>
      </c>
      <c r="B10" s="315"/>
      <c r="C10" s="268">
        <v>362274371</v>
      </c>
      <c r="D10" s="316"/>
      <c r="E10" s="268">
        <v>52505967</v>
      </c>
      <c r="F10" s="316"/>
    </row>
    <row r="11" spans="1:6" ht="13.2" x14ac:dyDescent="0.3">
      <c r="A11" s="314" t="s">
        <v>726</v>
      </c>
      <c r="B11" s="315"/>
      <c r="C11" s="268">
        <v>267856959</v>
      </c>
      <c r="D11" s="316"/>
      <c r="E11" s="268">
        <v>32362649</v>
      </c>
      <c r="F11" s="316"/>
    </row>
    <row r="12" spans="1:6" ht="13.2" x14ac:dyDescent="0.3">
      <c r="A12" s="314" t="s">
        <v>725</v>
      </c>
      <c r="B12" s="315"/>
      <c r="C12" s="268"/>
      <c r="D12" s="316"/>
      <c r="E12" s="268"/>
      <c r="F12" s="316"/>
    </row>
    <row r="13" spans="1:6" ht="13.2" x14ac:dyDescent="0.3">
      <c r="A13" s="314" t="s">
        <v>724</v>
      </c>
      <c r="B13" s="315"/>
      <c r="C13" s="268">
        <v>416495498</v>
      </c>
      <c r="D13" s="316"/>
      <c r="E13" s="268">
        <v>248978316</v>
      </c>
      <c r="F13" s="316"/>
    </row>
    <row r="14" spans="1:6" ht="13.2" x14ac:dyDescent="0.3">
      <c r="A14" s="314" t="s">
        <v>723</v>
      </c>
      <c r="B14" s="315"/>
      <c r="C14" s="268">
        <v>50970202</v>
      </c>
      <c r="D14" s="316"/>
      <c r="E14" s="268">
        <v>9546540</v>
      </c>
      <c r="F14" s="316"/>
    </row>
    <row r="15" spans="1:6" ht="13.2" x14ac:dyDescent="0.3">
      <c r="A15" s="314" t="s">
        <v>722</v>
      </c>
      <c r="B15" s="315"/>
      <c r="C15" s="268">
        <v>130064446</v>
      </c>
      <c r="D15" s="316"/>
      <c r="E15" s="268">
        <v>21035028</v>
      </c>
      <c r="F15" s="316"/>
    </row>
    <row r="16" spans="1:6" ht="13.2" x14ac:dyDescent="0.3">
      <c r="A16" s="314" t="s">
        <v>721</v>
      </c>
      <c r="B16" s="315"/>
      <c r="C16" s="268">
        <v>968175628</v>
      </c>
      <c r="D16" s="316"/>
      <c r="E16" s="268">
        <v>368687769</v>
      </c>
      <c r="F16" s="316"/>
    </row>
    <row r="17" spans="1:6" ht="13.2" x14ac:dyDescent="0.3">
      <c r="A17" s="314" t="s">
        <v>720</v>
      </c>
      <c r="B17" s="315"/>
      <c r="C17" s="268">
        <v>319196377</v>
      </c>
      <c r="D17" s="316"/>
      <c r="E17" s="268">
        <v>53250629</v>
      </c>
      <c r="F17" s="316"/>
    </row>
    <row r="18" spans="1:6" ht="13.2" x14ac:dyDescent="0.3">
      <c r="A18" s="317" t="s">
        <v>719</v>
      </c>
      <c r="B18" s="318"/>
      <c r="C18" s="319">
        <f>SUM(C19:C24)</f>
        <v>0</v>
      </c>
      <c r="D18" s="320"/>
      <c r="E18" s="319">
        <f>SUM(E19:E24)</f>
        <v>96338354</v>
      </c>
      <c r="F18" s="320"/>
    </row>
    <row r="19" spans="1:6" ht="13.2" x14ac:dyDescent="0.3">
      <c r="A19" s="314" t="s">
        <v>718</v>
      </c>
      <c r="B19" s="315"/>
      <c r="C19" s="268"/>
      <c r="D19" s="316"/>
      <c r="E19" s="268"/>
      <c r="F19" s="316"/>
    </row>
    <row r="20" spans="1:6" ht="13.2" x14ac:dyDescent="0.3">
      <c r="A20" s="314" t="s">
        <v>717</v>
      </c>
      <c r="B20" s="315"/>
      <c r="C20" s="268"/>
      <c r="D20" s="316"/>
      <c r="E20" s="268"/>
      <c r="F20" s="316"/>
    </row>
    <row r="21" spans="1:6" ht="13.2" x14ac:dyDescent="0.3">
      <c r="A21" s="314" t="s">
        <v>716</v>
      </c>
      <c r="B21" s="315"/>
      <c r="C21" s="268">
        <v>0</v>
      </c>
      <c r="D21" s="316"/>
      <c r="E21" s="268">
        <v>96338354</v>
      </c>
      <c r="F21" s="316"/>
    </row>
    <row r="22" spans="1:6" ht="13.2" x14ac:dyDescent="0.3">
      <c r="A22" s="314" t="s">
        <v>715</v>
      </c>
      <c r="B22" s="315"/>
      <c r="C22" s="268"/>
      <c r="D22" s="316"/>
      <c r="E22" s="268"/>
      <c r="F22" s="316"/>
    </row>
    <row r="23" spans="1:6" ht="13.2" x14ac:dyDescent="0.3">
      <c r="A23" s="314" t="s">
        <v>714</v>
      </c>
      <c r="B23" s="315"/>
      <c r="C23" s="268"/>
      <c r="D23" s="316"/>
      <c r="E23" s="268"/>
      <c r="F23" s="316"/>
    </row>
    <row r="24" spans="1:6" ht="13.2" x14ac:dyDescent="0.3">
      <c r="A24" s="321" t="s">
        <v>713</v>
      </c>
      <c r="B24" s="322"/>
      <c r="C24" s="264"/>
      <c r="D24" s="323"/>
      <c r="E24" s="264"/>
      <c r="F24" s="323"/>
    </row>
    <row r="25" spans="1:6" ht="13.2" x14ac:dyDescent="0.3">
      <c r="A25" s="274" t="s">
        <v>251</v>
      </c>
      <c r="B25" s="275"/>
      <c r="C25" s="324">
        <f>C$7+C$18</f>
        <v>3424557132</v>
      </c>
      <c r="D25" s="325"/>
      <c r="E25" s="326">
        <f>E$7+E$18</f>
        <v>3627455875</v>
      </c>
      <c r="F25" s="325"/>
    </row>
    <row r="26" spans="1:6" ht="13.2" x14ac:dyDescent="0.3">
      <c r="A26" s="274" t="s">
        <v>712</v>
      </c>
      <c r="B26" s="275"/>
      <c r="C26" s="305">
        <f>E25-C25</f>
        <v>202898743</v>
      </c>
      <c r="D26" s="325"/>
      <c r="E26" s="325"/>
      <c r="F26" s="325"/>
    </row>
    <row r="27" spans="1:6" ht="13.2" x14ac:dyDescent="0.3">
      <c r="A27" s="292" t="s">
        <v>711</v>
      </c>
      <c r="B27" s="309"/>
      <c r="C27" s="309"/>
      <c r="D27" s="309"/>
      <c r="E27" s="309"/>
      <c r="F27" s="309"/>
    </row>
    <row r="28" spans="1:6" ht="13.2" x14ac:dyDescent="0.3">
      <c r="A28" s="356" t="s">
        <v>710</v>
      </c>
      <c r="B28" s="357"/>
      <c r="C28" s="358"/>
      <c r="D28" s="359"/>
      <c r="E28" s="358"/>
      <c r="F28" s="359"/>
    </row>
    <row r="29" spans="1:6" ht="13.2" x14ac:dyDescent="0.3">
      <c r="A29" s="274" t="s">
        <v>251</v>
      </c>
      <c r="B29" s="275"/>
      <c r="C29" s="360">
        <f>C$28</f>
        <v>0</v>
      </c>
      <c r="D29" s="325"/>
      <c r="E29" s="361">
        <f>E$28</f>
        <v>0</v>
      </c>
      <c r="F29" s="325"/>
    </row>
    <row r="30" spans="1:6" ht="13.2" x14ac:dyDescent="0.3">
      <c r="A30" s="274" t="s">
        <v>709</v>
      </c>
      <c r="B30" s="275"/>
      <c r="C30" s="305">
        <f>E29-C29</f>
        <v>0</v>
      </c>
      <c r="D30" s="325"/>
      <c r="E30" s="325"/>
      <c r="F30" s="325"/>
    </row>
    <row r="31" spans="1:6" ht="13.2" x14ac:dyDescent="0.3">
      <c r="A31" s="292" t="s">
        <v>708</v>
      </c>
      <c r="B31" s="309"/>
      <c r="C31" s="309"/>
      <c r="D31" s="309"/>
      <c r="E31" s="309"/>
      <c r="F31" s="309"/>
    </row>
    <row r="32" spans="1:6" ht="13.2" x14ac:dyDescent="0.3">
      <c r="A32" s="274" t="s">
        <v>707</v>
      </c>
      <c r="B32" s="275"/>
      <c r="C32" s="354">
        <v>0</v>
      </c>
      <c r="D32" s="325"/>
      <c r="E32" s="355">
        <v>229970365</v>
      </c>
      <c r="F32" s="325"/>
    </row>
    <row r="33" spans="1:6" ht="13.2" x14ac:dyDescent="0.3">
      <c r="A33" s="340"/>
      <c r="B33" s="309"/>
      <c r="C33" s="309"/>
      <c r="D33" s="309"/>
      <c r="E33" s="309"/>
      <c r="F33" s="309"/>
    </row>
    <row r="34" spans="1:6" ht="13.2" x14ac:dyDescent="0.3">
      <c r="A34" s="344" t="s">
        <v>706</v>
      </c>
      <c r="B34" s="345"/>
      <c r="C34" s="345"/>
      <c r="D34" s="345"/>
      <c r="E34" s="345"/>
      <c r="F34" s="346"/>
    </row>
    <row r="35" spans="1:6" ht="13.2" x14ac:dyDescent="0.3">
      <c r="A35" s="347" t="s">
        <v>705</v>
      </c>
      <c r="B35" s="348"/>
      <c r="C35" s="133">
        <f>C32+C29+C25</f>
        <v>3424557132</v>
      </c>
      <c r="D35" s="349" t="s">
        <v>704</v>
      </c>
      <c r="E35" s="348"/>
      <c r="F35" s="133">
        <f>E32+E29+E25</f>
        <v>3857426240</v>
      </c>
    </row>
    <row r="36" spans="1:6" ht="13.2" x14ac:dyDescent="0.3">
      <c r="A36" s="350" t="s">
        <v>703</v>
      </c>
      <c r="B36" s="351"/>
      <c r="C36" s="351"/>
      <c r="D36" s="351"/>
      <c r="E36" s="352">
        <f>F35-C35</f>
        <v>432869108</v>
      </c>
      <c r="F36" s="353"/>
    </row>
    <row r="37" spans="1:6" x14ac:dyDescent="0.3">
      <c r="A37" s="87" t="s">
        <v>702</v>
      </c>
      <c r="C37" s="89"/>
      <c r="D37" s="89"/>
      <c r="E37" s="89"/>
      <c r="F37" s="89"/>
    </row>
    <row r="38" spans="1:6" x14ac:dyDescent="0.3">
      <c r="A38" s="87" t="s">
        <v>701</v>
      </c>
      <c r="C38" s="89"/>
      <c r="D38" s="89"/>
      <c r="E38" s="89"/>
      <c r="F38" s="89"/>
    </row>
    <row r="39" spans="1:6" x14ac:dyDescent="0.3">
      <c r="C39" s="89"/>
      <c r="D39" s="89"/>
      <c r="E39" s="89"/>
      <c r="F39" s="89"/>
    </row>
    <row r="40" spans="1:6" x14ac:dyDescent="0.3">
      <c r="C40" s="89"/>
      <c r="D40" s="89"/>
      <c r="E40" s="89"/>
      <c r="F40" s="89"/>
    </row>
  </sheetData>
  <mergeCells count="86">
    <mergeCell ref="A34:F34"/>
    <mergeCell ref="A35:B35"/>
    <mergeCell ref="D35:E35"/>
    <mergeCell ref="A36:D36"/>
    <mergeCell ref="E36:F36"/>
    <mergeCell ref="A32:B32"/>
    <mergeCell ref="C32:D32"/>
    <mergeCell ref="E32:F32"/>
    <mergeCell ref="A31:F31"/>
    <mergeCell ref="A33:F33"/>
    <mergeCell ref="A29:B29"/>
    <mergeCell ref="C29:D29"/>
    <mergeCell ref="E29:F29"/>
    <mergeCell ref="A30:B30"/>
    <mergeCell ref="C30:F30"/>
    <mergeCell ref="A26:B26"/>
    <mergeCell ref="C26:F26"/>
    <mergeCell ref="A28:B28"/>
    <mergeCell ref="C28:D28"/>
    <mergeCell ref="E28:F28"/>
    <mergeCell ref="A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69</vt:i4>
      </vt:variant>
    </vt:vector>
  </HeadingPairs>
  <TitlesOfParts>
    <vt:vector size="143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pagfcanc16</vt:lpstr>
      <vt:lpstr>pagfcanc17</vt:lpstr>
      <vt:lpstr>pagfcanc18</vt:lpstr>
      <vt:lpstr>pagfcanc19</vt:lpstr>
      <vt:lpstr>pagfcanc20</vt:lpstr>
      <vt:lpstr>pagfcanc21</vt:lpstr>
      <vt:lpstr>pagfcanc22</vt:lpstr>
      <vt:lpstr>pagfcanc23</vt:lpstr>
      <vt:lpstr>pagfcanc24</vt:lpstr>
      <vt:lpstr>pagfcanc25</vt:lpstr>
      <vt:lpstr>pagfcanc26</vt:lpstr>
      <vt:lpstr>pagfcanc27</vt:lpstr>
      <vt:lpstr>pagfcanc28</vt:lpstr>
      <vt:lpstr>pagfcanc29</vt:lpstr>
      <vt:lpstr>pagfcanc30</vt:lpstr>
      <vt:lpstr>pagfcanc31</vt:lpstr>
      <vt:lpstr>pagfcanc32</vt:lpstr>
      <vt:lpstr>pagfcanc33</vt:lpstr>
      <vt:lpstr>pagfcanc34</vt:lpstr>
      <vt:lpstr>pagfcanc35</vt:lpstr>
      <vt:lpstr>pagfcanc36</vt:lpstr>
      <vt:lpstr>pagfcanc37</vt:lpstr>
      <vt:lpstr>pagfcanc38</vt:lpstr>
      <vt:lpstr>pagfcanc39</vt:lpstr>
      <vt:lpstr>pagfcanc40</vt:lpstr>
      <vt:lpstr>pagfcanc41</vt:lpstr>
      <vt:lpstr>pagfcanc42</vt:lpstr>
      <vt:lpstr>pagfcanc43</vt:lpstr>
      <vt:lpstr>pagfcanc44</vt:lpstr>
      <vt:lpstr>pagfcanc45</vt:lpstr>
      <vt:lpstr>pagfcanc46</vt:lpstr>
      <vt:lpstr>pagfcanc47</vt:lpstr>
      <vt:lpstr>pagfcanc48</vt:lpstr>
      <vt:lpstr>pagfcanc49</vt:lpstr>
      <vt:lpstr>pagfcanc50</vt:lpstr>
      <vt:lpstr>pagfcanc51</vt:lpstr>
      <vt:lpstr>pagfcanc52</vt:lpstr>
      <vt:lpstr>pagfcanc53</vt:lpstr>
      <vt:lpstr>pagfcanc54</vt:lpstr>
      <vt:lpstr>pagfcanc55</vt:lpstr>
      <vt:lpstr>pagfcanc56</vt:lpstr>
      <vt:lpstr>pagfcanc57</vt:lpstr>
      <vt:lpstr>pagfcanc58</vt:lpstr>
      <vt:lpstr>pagfcanc59</vt:lpstr>
      <vt:lpstr>pagfcanc60</vt:lpstr>
      <vt:lpstr>pagfcanc61</vt:lpstr>
      <vt:lpstr>pagfcanc62</vt:lpstr>
      <vt:lpstr>pagfcanc63</vt:lpstr>
      <vt:lpstr>pagfcanc64</vt:lpstr>
      <vt:lpstr>pagfcanc65</vt:lpstr>
      <vt:lpstr>pagfcanc66</vt:lpstr>
      <vt:lpstr>pagfcanc67</vt:lpstr>
      <vt:lpstr>pagfcanc68</vt:lpstr>
      <vt:lpstr>pagfcanc69</vt:lpstr>
      <vt:lpstr>pagfcanc70</vt:lpstr>
      <vt:lpstr>pagfcanc71</vt:lpstr>
      <vt:lpstr>Pagfcanc72</vt:lpstr>
      <vt:lpstr>pagfcanc73</vt:lpstr>
      <vt:lpstr>Pagfcanc74</vt:lpstr>
      <vt:lpstr>Pagfcanc75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pagfcanc16!Impression_des_titres</vt:lpstr>
      <vt:lpstr>pagfcanc17!Impression_des_titres</vt:lpstr>
      <vt:lpstr>pagfcanc18!Impression_des_titres</vt:lpstr>
      <vt:lpstr>pagfcanc19!Impression_des_titres</vt:lpstr>
      <vt:lpstr>pagfcanc20!Impression_des_titres</vt:lpstr>
      <vt:lpstr>pagfcanc21!Impression_des_titres</vt:lpstr>
      <vt:lpstr>pagfcanc22!Impression_des_titres</vt:lpstr>
      <vt:lpstr>pagfcanc23!Impression_des_titres</vt:lpstr>
      <vt:lpstr>pagfcanc24!Impression_des_titres</vt:lpstr>
      <vt:lpstr>pagfcanc25!Impression_des_titres</vt:lpstr>
      <vt:lpstr>pagfcanc26!Impression_des_titres</vt:lpstr>
      <vt:lpstr>pagfcanc27!Impression_des_titres</vt:lpstr>
      <vt:lpstr>pagfcanc28!Impression_des_titres</vt:lpstr>
      <vt:lpstr>pagfcanc29!Impression_des_titres</vt:lpstr>
      <vt:lpstr>pagfcanc30!Impression_des_titres</vt:lpstr>
      <vt:lpstr>pagfcanc31!Impression_des_titres</vt:lpstr>
      <vt:lpstr>pagfcanc32!Impression_des_titres</vt:lpstr>
      <vt:lpstr>pagfcanc33!Impression_des_titres</vt:lpstr>
      <vt:lpstr>pagfcanc34!Impression_des_titres</vt:lpstr>
      <vt:lpstr>pagfcanc35!Impression_des_titres</vt:lpstr>
      <vt:lpstr>pagfcanc36!Impression_des_titres</vt:lpstr>
      <vt:lpstr>pagfcanc37!Impression_des_titres</vt:lpstr>
      <vt:lpstr>pagfcanc38!Impression_des_titres</vt:lpstr>
      <vt:lpstr>pagfcanc39!Impression_des_titres</vt:lpstr>
      <vt:lpstr>pagfcanc4!Impression_des_titres</vt:lpstr>
      <vt:lpstr>pagfcanc40!Impression_des_titres</vt:lpstr>
      <vt:lpstr>pagfcanc41!Impression_des_titres</vt:lpstr>
      <vt:lpstr>pagfcanc42!Impression_des_titres</vt:lpstr>
      <vt:lpstr>pagfcanc43!Impression_des_titres</vt:lpstr>
      <vt:lpstr>pagfcanc44!Impression_des_titres</vt:lpstr>
      <vt:lpstr>pagfcanc45!Impression_des_titres</vt:lpstr>
      <vt:lpstr>pagfcanc46!Impression_des_titres</vt:lpstr>
      <vt:lpstr>pagfcanc47!Impression_des_titres</vt:lpstr>
      <vt:lpstr>pagfcanc48!Impression_des_titres</vt:lpstr>
      <vt:lpstr>pagfcanc49!Impression_des_titres</vt:lpstr>
      <vt:lpstr>pagfcanc5!Impression_des_titres</vt:lpstr>
      <vt:lpstr>pagfcanc50!Impression_des_titres</vt:lpstr>
      <vt:lpstr>pagfcanc51!Impression_des_titres</vt:lpstr>
      <vt:lpstr>pagfcanc52!Impression_des_titres</vt:lpstr>
      <vt:lpstr>pagfcanc53!Impression_des_titres</vt:lpstr>
      <vt:lpstr>pagfcanc54!Impression_des_titres</vt:lpstr>
      <vt:lpstr>pagfcanc55!Impression_des_titres</vt:lpstr>
      <vt:lpstr>pagfcanc56!Impression_des_titres</vt:lpstr>
      <vt:lpstr>pagfcanc57!Impression_des_titres</vt:lpstr>
      <vt:lpstr>pagfcanc58!Impression_des_titres</vt:lpstr>
      <vt:lpstr>pagfcanc59!Impression_des_titres</vt:lpstr>
      <vt:lpstr>pagfcanc6!Impression_des_titres</vt:lpstr>
      <vt:lpstr>pagfcanc60!Impression_des_titres</vt:lpstr>
      <vt:lpstr>pagfcanc61!Impression_des_titres</vt:lpstr>
      <vt:lpstr>pagfcanc62!Impression_des_titres</vt:lpstr>
      <vt:lpstr>pagfcanc63!Impression_des_titres</vt:lpstr>
      <vt:lpstr>pagfcanc64!Impression_des_titres</vt:lpstr>
      <vt:lpstr>pagfcanc65!Impression_des_titres</vt:lpstr>
      <vt:lpstr>pagfcanc66!Impression_des_titres</vt:lpstr>
      <vt:lpstr>pagfcanc67!Impression_des_titres</vt:lpstr>
      <vt:lpstr>pagfcanc68!Impression_des_titres</vt:lpstr>
      <vt:lpstr>pagfcanc69!Impression_des_titres</vt:lpstr>
      <vt:lpstr>pagfcanc7!Impression_des_titres</vt:lpstr>
      <vt:lpstr>pagfcanc70!Impression_des_titres</vt:lpstr>
      <vt:lpstr>pagfcanc71!Impression_des_titres</vt:lpstr>
      <vt:lpstr>pagfcanc73!Impression_des_titres</vt:lpstr>
      <vt:lpstr>Pagfcanc74!Impression_des_titres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annie.ilalio</cp:lastModifiedBy>
  <cp:lastPrinted>2019-08-01T23:01:10Z</cp:lastPrinted>
  <dcterms:created xsi:type="dcterms:W3CDTF">2019-08-01T00:28:01Z</dcterms:created>
  <dcterms:modified xsi:type="dcterms:W3CDTF">2019-08-01T23:02:32Z</dcterms:modified>
</cp:coreProperties>
</file>